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VICE PRESIDENCE\ACTIVITES\AVRIL 2021\REUNION DES EXPERTS\Présentations\"/>
    </mc:Choice>
  </mc:AlternateContent>
  <bookViews>
    <workbookView xWindow="0" yWindow="0" windowWidth="15372" windowHeight="8904" activeTab="5"/>
  </bookViews>
  <sheets>
    <sheet name="RTC ABUJA" sheetId="18" r:id="rId1"/>
    <sheet name="ROCB" sheetId="17" r:id="rId2"/>
    <sheet name="RTC BRAZZA" sheetId="16" r:id="rId3"/>
    <sheet name="RILO-WA" sheetId="15" r:id="rId4"/>
    <sheet name="RILO-CA" sheetId="14" r:id="rId5"/>
    <sheet name="RTC OUAGA" sheetId="8" r:id="rId6"/>
    <sheet name="BUDGET CONSOLIDE" sheetId="13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8" l="1"/>
  <c r="D56" i="14"/>
  <c r="D56" i="15"/>
  <c r="D56" i="16"/>
  <c r="D56" i="17"/>
  <c r="D55" i="17"/>
  <c r="D56" i="18"/>
  <c r="D100" i="18" l="1"/>
  <c r="D100" i="16"/>
  <c r="D104" i="16" s="1"/>
  <c r="D100" i="15"/>
  <c r="D100" i="14"/>
  <c r="D100" i="8"/>
  <c r="D102" i="8"/>
  <c r="D103" i="8" s="1"/>
  <c r="D104" i="8" s="1"/>
  <c r="D101" i="8"/>
  <c r="D98" i="8"/>
  <c r="D99" i="8" s="1"/>
  <c r="D97" i="8"/>
  <c r="D98" i="16"/>
  <c r="D99" i="16" s="1"/>
  <c r="D101" i="16"/>
  <c r="D102" i="16"/>
  <c r="D103" i="16"/>
  <c r="D97" i="16"/>
  <c r="D97" i="18"/>
  <c r="D101" i="17"/>
  <c r="D103" i="13" s="1"/>
  <c r="D68" i="17"/>
  <c r="D97" i="17"/>
  <c r="D98" i="17"/>
  <c r="D102" i="18"/>
  <c r="D103" i="18" s="1"/>
  <c r="D101" i="18"/>
  <c r="D96" i="18"/>
  <c r="D95" i="18"/>
  <c r="D94" i="18"/>
  <c r="D93" i="18"/>
  <c r="D92" i="18"/>
  <c r="D91" i="18"/>
  <c r="D90" i="18"/>
  <c r="D89" i="18"/>
  <c r="D98" i="18" s="1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87" i="18" s="1"/>
  <c r="D67" i="18"/>
  <c r="D66" i="18"/>
  <c r="D68" i="18" s="1"/>
  <c r="D61" i="18"/>
  <c r="D60" i="18"/>
  <c r="D59" i="18"/>
  <c r="D62" i="18" s="1"/>
  <c r="D55" i="18"/>
  <c r="D54" i="18"/>
  <c r="D53" i="18"/>
  <c r="D52" i="18"/>
  <c r="D51" i="18"/>
  <c r="D57" i="18" s="1"/>
  <c r="D50" i="18"/>
  <c r="D47" i="18"/>
  <c r="D46" i="18"/>
  <c r="D48" i="18" s="1"/>
  <c r="D63" i="18" s="1"/>
  <c r="D41" i="18"/>
  <c r="D42" i="18" s="1"/>
  <c r="D38" i="18"/>
  <c r="D37" i="18"/>
  <c r="D39" i="18" s="1"/>
  <c r="D30" i="18"/>
  <c r="D26" i="18"/>
  <c r="D31" i="18" s="1"/>
  <c r="D21" i="18"/>
  <c r="D20" i="18"/>
  <c r="D19" i="18"/>
  <c r="D18" i="18"/>
  <c r="D17" i="18"/>
  <c r="D16" i="18"/>
  <c r="D15" i="18"/>
  <c r="D14" i="18"/>
  <c r="D12" i="18"/>
  <c r="D11" i="18"/>
  <c r="D10" i="18"/>
  <c r="D22" i="18" s="1"/>
  <c r="D8" i="18"/>
  <c r="D7" i="18"/>
  <c r="D78" i="17"/>
  <c r="D79" i="17"/>
  <c r="D80" i="17"/>
  <c r="D81" i="17"/>
  <c r="D82" i="17"/>
  <c r="D83" i="17"/>
  <c r="D84" i="17"/>
  <c r="D85" i="17"/>
  <c r="D86" i="17"/>
  <c r="D87" i="17"/>
  <c r="D72" i="17"/>
  <c r="D73" i="17"/>
  <c r="D74" i="17"/>
  <c r="D75" i="17"/>
  <c r="D76" i="17"/>
  <c r="D77" i="17"/>
  <c r="D71" i="17"/>
  <c r="D61" i="17"/>
  <c r="D30" i="17"/>
  <c r="D31" i="17"/>
  <c r="D32" i="17"/>
  <c r="D33" i="17"/>
  <c r="D34" i="17"/>
  <c r="D35" i="17"/>
  <c r="D36" i="17"/>
  <c r="D37" i="17"/>
  <c r="D38" i="17"/>
  <c r="D103" i="17"/>
  <c r="D108" i="13" s="1"/>
  <c r="D102" i="17"/>
  <c r="D107" i="13" s="1"/>
  <c r="D96" i="17"/>
  <c r="D95" i="17"/>
  <c r="D94" i="17"/>
  <c r="D93" i="17"/>
  <c r="D92" i="17"/>
  <c r="D91" i="17"/>
  <c r="D90" i="17"/>
  <c r="D89" i="17"/>
  <c r="D67" i="17"/>
  <c r="D66" i="17"/>
  <c r="D69" i="17" s="1"/>
  <c r="D60" i="17"/>
  <c r="D59" i="17"/>
  <c r="D58" i="17"/>
  <c r="D62" i="17" s="1"/>
  <c r="D54" i="17"/>
  <c r="D53" i="17"/>
  <c r="D52" i="17"/>
  <c r="D51" i="17"/>
  <c r="D50" i="17"/>
  <c r="D49" i="17"/>
  <c r="D46" i="17"/>
  <c r="D45" i="17"/>
  <c r="D47" i="17" s="1"/>
  <c r="D26" i="17"/>
  <c r="D21" i="17"/>
  <c r="D20" i="17"/>
  <c r="D19" i="17"/>
  <c r="D18" i="17"/>
  <c r="D17" i="17"/>
  <c r="D16" i="17"/>
  <c r="D15" i="17"/>
  <c r="D14" i="17"/>
  <c r="D12" i="17"/>
  <c r="D11" i="17"/>
  <c r="D10" i="17"/>
  <c r="D7" i="17"/>
  <c r="D8" i="17" s="1"/>
  <c r="D39" i="17" l="1"/>
  <c r="D41" i="17" s="1"/>
  <c r="D43" i="13" s="1"/>
  <c r="D99" i="17"/>
  <c r="D88" i="17"/>
  <c r="D104" i="17"/>
  <c r="D22" i="17"/>
  <c r="D104" i="18"/>
  <c r="D43" i="18"/>
  <c r="D99" i="18"/>
  <c r="D96" i="16"/>
  <c r="D95" i="16"/>
  <c r="D94" i="16"/>
  <c r="D93" i="16"/>
  <c r="D92" i="16"/>
  <c r="D91" i="16"/>
  <c r="D90" i="16"/>
  <c r="D89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87" i="16" s="1"/>
  <c r="D70" i="16"/>
  <c r="D67" i="16"/>
  <c r="D66" i="16"/>
  <c r="D68" i="16" s="1"/>
  <c r="D62" i="16"/>
  <c r="D61" i="16"/>
  <c r="D60" i="16"/>
  <c r="D59" i="16"/>
  <c r="D55" i="16"/>
  <c r="D54" i="16"/>
  <c r="D53" i="16"/>
  <c r="D57" i="16" s="1"/>
  <c r="D52" i="16"/>
  <c r="D51" i="16"/>
  <c r="D50" i="16"/>
  <c r="D47" i="16"/>
  <c r="D46" i="16"/>
  <c r="D48" i="16" s="1"/>
  <c r="D63" i="16" s="1"/>
  <c r="D42" i="16"/>
  <c r="D41" i="16"/>
  <c r="D39" i="16"/>
  <c r="D38" i="16"/>
  <c r="D37" i="16"/>
  <c r="D30" i="16"/>
  <c r="D26" i="16"/>
  <c r="D31" i="16" s="1"/>
  <c r="D21" i="16"/>
  <c r="D20" i="16"/>
  <c r="D19" i="16"/>
  <c r="D18" i="16"/>
  <c r="D17" i="16"/>
  <c r="D16" i="16"/>
  <c r="D15" i="16"/>
  <c r="D14" i="16"/>
  <c r="D22" i="16" s="1"/>
  <c r="D12" i="16"/>
  <c r="D11" i="16"/>
  <c r="D10" i="16"/>
  <c r="D7" i="16"/>
  <c r="D8" i="16" s="1"/>
  <c r="D87" i="8"/>
  <c r="D7" i="15"/>
  <c r="D8" i="15"/>
  <c r="D10" i="15"/>
  <c r="D22" i="15" s="1"/>
  <c r="D11" i="15"/>
  <c r="D12" i="15"/>
  <c r="D15" i="15"/>
  <c r="D16" i="15"/>
  <c r="D17" i="15"/>
  <c r="D18" i="15"/>
  <c r="D19" i="15"/>
  <c r="D20" i="15"/>
  <c r="D21" i="15"/>
  <c r="D30" i="15"/>
  <c r="D31" i="15" s="1"/>
  <c r="D43" i="15" s="1"/>
  <c r="D39" i="15"/>
  <c r="D42" i="15"/>
  <c r="D46" i="15"/>
  <c r="D48" i="15" s="1"/>
  <c r="D47" i="15"/>
  <c r="D50" i="15"/>
  <c r="D57" i="15" s="1"/>
  <c r="D51" i="15"/>
  <c r="D52" i="15"/>
  <c r="D53" i="15"/>
  <c r="D54" i="15"/>
  <c r="D55" i="15"/>
  <c r="D59" i="15"/>
  <c r="D60" i="15"/>
  <c r="D61" i="15"/>
  <c r="D62" i="15"/>
  <c r="D63" i="15"/>
  <c r="D67" i="15"/>
  <c r="D69" i="15" s="1"/>
  <c r="D68" i="15"/>
  <c r="D71" i="15"/>
  <c r="D88" i="15" s="1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90" i="15"/>
  <c r="D91" i="15"/>
  <c r="D92" i="15"/>
  <c r="D93" i="15"/>
  <c r="D98" i="15" s="1"/>
  <c r="D94" i="15"/>
  <c r="D95" i="15"/>
  <c r="D96" i="15"/>
  <c r="D97" i="15"/>
  <c r="D102" i="15"/>
  <c r="D103" i="15"/>
  <c r="D100" i="17" l="1"/>
  <c r="D100" i="13" s="1"/>
  <c r="D105" i="17"/>
  <c r="D111" i="13" s="1"/>
  <c r="D42" i="17"/>
  <c r="D63" i="17"/>
  <c r="D64" i="13" s="1"/>
  <c r="D43" i="16"/>
  <c r="D99" i="15"/>
  <c r="D64" i="15"/>
  <c r="D105" i="15" l="1"/>
  <c r="D87" i="14" l="1"/>
  <c r="D86" i="14"/>
  <c r="D85" i="14"/>
  <c r="D86" i="8"/>
  <c r="D85" i="8"/>
  <c r="D84" i="8"/>
  <c r="D83" i="8"/>
  <c r="D103" i="14"/>
  <c r="D102" i="14"/>
  <c r="D97" i="14"/>
  <c r="D96" i="14"/>
  <c r="D95" i="14"/>
  <c r="D94" i="14"/>
  <c r="D93" i="14"/>
  <c r="D92" i="14"/>
  <c r="D91" i="14"/>
  <c r="D90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68" i="14"/>
  <c r="D67" i="14"/>
  <c r="D69" i="14" s="1"/>
  <c r="D62" i="14"/>
  <c r="D61" i="14"/>
  <c r="D60" i="14"/>
  <c r="D59" i="14"/>
  <c r="D63" i="14" s="1"/>
  <c r="D55" i="14"/>
  <c r="D54" i="14"/>
  <c r="D53" i="14"/>
  <c r="D52" i="14"/>
  <c r="D51" i="14"/>
  <c r="D50" i="14"/>
  <c r="D47" i="14"/>
  <c r="D46" i="14"/>
  <c r="D48" i="14" s="1"/>
  <c r="D42" i="14"/>
  <c r="D39" i="14"/>
  <c r="D30" i="14"/>
  <c r="D31" i="14" s="1"/>
  <c r="D21" i="14"/>
  <c r="D20" i="14"/>
  <c r="D19" i="14"/>
  <c r="D18" i="14"/>
  <c r="D17" i="14"/>
  <c r="D16" i="14"/>
  <c r="D15" i="14"/>
  <c r="D12" i="14"/>
  <c r="D11" i="14"/>
  <c r="D10" i="14"/>
  <c r="D7" i="14"/>
  <c r="D8" i="14" s="1"/>
  <c r="D88" i="14" l="1"/>
  <c r="D57" i="14"/>
  <c r="D64" i="14" s="1"/>
  <c r="D98" i="14"/>
  <c r="D99" i="14" s="1"/>
  <c r="D22" i="14"/>
  <c r="D43" i="14" s="1"/>
  <c r="D105" i="14" l="1"/>
  <c r="D46" i="8"/>
  <c r="D48" i="8" s="1"/>
  <c r="D47" i="8"/>
  <c r="D50" i="8"/>
  <c r="D51" i="8"/>
  <c r="D52" i="8"/>
  <c r="D53" i="8"/>
  <c r="D54" i="8"/>
  <c r="D59" i="8"/>
  <c r="D60" i="8"/>
  <c r="D7" i="8"/>
  <c r="D8" i="8" s="1"/>
  <c r="D10" i="8"/>
  <c r="D11" i="8"/>
  <c r="D12" i="8"/>
  <c r="D14" i="8"/>
  <c r="D15" i="8"/>
  <c r="D16" i="8"/>
  <c r="D17" i="8"/>
  <c r="D18" i="8"/>
  <c r="D19" i="8"/>
  <c r="D20" i="8"/>
  <c r="D21" i="8"/>
  <c r="D26" i="8"/>
  <c r="D30" i="8"/>
  <c r="D31" i="8" s="1"/>
  <c r="D37" i="8"/>
  <c r="D38" i="8"/>
  <c r="D41" i="8"/>
  <c r="D42" i="8" s="1"/>
  <c r="D66" i="8"/>
  <c r="D67" i="8"/>
  <c r="D70" i="8"/>
  <c r="D71" i="8"/>
  <c r="D72" i="8"/>
  <c r="D73" i="8"/>
  <c r="D74" i="8"/>
  <c r="D75" i="8"/>
  <c r="D76" i="8"/>
  <c r="D77" i="8"/>
  <c r="D78" i="8"/>
  <c r="D79" i="8"/>
  <c r="D89" i="8"/>
  <c r="D90" i="8"/>
  <c r="D91" i="8"/>
  <c r="D92" i="8"/>
  <c r="D93" i="8"/>
  <c r="D94" i="8"/>
  <c r="D95" i="8"/>
  <c r="D96" i="8"/>
  <c r="D55" i="8"/>
  <c r="D61" i="8"/>
  <c r="D80" i="8"/>
  <c r="D81" i="8"/>
  <c r="D82" i="8"/>
  <c r="D62" i="8" l="1"/>
  <c r="D39" i="8"/>
  <c r="D68" i="8"/>
  <c r="D57" i="8"/>
  <c r="D63" i="8" s="1"/>
  <c r="D22" i="8"/>
  <c r="D43" i="8" l="1"/>
</calcChain>
</file>

<file path=xl/sharedStrings.xml><?xml version="1.0" encoding="utf-8"?>
<sst xmlns="http://schemas.openxmlformats.org/spreadsheetml/2006/main" count="806" uniqueCount="148">
  <si>
    <t xml:space="preserve">Sous-total </t>
  </si>
  <si>
    <t>pays hôte</t>
  </si>
  <si>
    <t xml:space="preserve">  </t>
  </si>
  <si>
    <t>Quantité</t>
  </si>
  <si>
    <t>P U</t>
  </si>
  <si>
    <t>Montant</t>
  </si>
  <si>
    <t>I- GESTION ET ADMINISTRATION DU BUREAU</t>
  </si>
  <si>
    <t>2.1 Ordinateurs portables</t>
  </si>
  <si>
    <t>2.2 Ordinateurs systèmes</t>
  </si>
  <si>
    <t>2.3 Imprimante couleur/scanner</t>
  </si>
  <si>
    <t>2.4 Matériel de projection</t>
  </si>
  <si>
    <t>2.5 Combinés téléphoniques</t>
  </si>
  <si>
    <t>2.6 Dispositif audio pour salle de conférence</t>
  </si>
  <si>
    <t>2.7 Réfrigérateur</t>
  </si>
  <si>
    <t>2.8 Machine à café</t>
  </si>
  <si>
    <t>2.9 Bouilloire électrique</t>
  </si>
  <si>
    <t>2.10 Distributeur d'eau</t>
  </si>
  <si>
    <t>2.11 Micro-onde</t>
  </si>
  <si>
    <t>3.1 Eau</t>
  </si>
  <si>
    <t>3.2 Electricité</t>
  </si>
  <si>
    <t>3.3 Carburant</t>
  </si>
  <si>
    <t>3.5 Maintenance des equipements du bureau</t>
  </si>
  <si>
    <t>3.6 Téléphone</t>
  </si>
  <si>
    <t>7.2 Autres Documents (Tendances et pratiques Régionales)</t>
  </si>
  <si>
    <t>3.4 Entretien des locaux</t>
  </si>
  <si>
    <t xml:space="preserve">2.12 Machine à reliure </t>
  </si>
  <si>
    <t xml:space="preserve">8.2 Actualisation du logiciel "le miroir 2.0"  </t>
  </si>
  <si>
    <t>12.1 Fonds de secours</t>
  </si>
  <si>
    <t>V- GESTION COMPTE BANCAIRE REGIONAL</t>
  </si>
  <si>
    <t>7.6 Edition du Plan Stratégique 2018-2022 et Feuille de Route 2019</t>
  </si>
  <si>
    <t xml:space="preserve">    </t>
  </si>
  <si>
    <t xml:space="preserve">Budget RILO-WEST AFRICA  2021-2022 </t>
  </si>
  <si>
    <t>Amount</t>
  </si>
  <si>
    <t>I- OFFICE MANAGEMENT AND ADMINISTRATION</t>
  </si>
  <si>
    <t>1.1 PACIR funds</t>
  </si>
  <si>
    <t xml:space="preserve">Sub-total </t>
  </si>
  <si>
    <t>2.1 Laptops</t>
  </si>
  <si>
    <t>2.2 System Computers</t>
  </si>
  <si>
    <t xml:space="preserve">2.3 Colour Printer /Scanner </t>
  </si>
  <si>
    <t>2.4 Screening equipment</t>
  </si>
  <si>
    <t>2.5 Telephone hand sets</t>
  </si>
  <si>
    <t>2.6 Audio equipment for conference room</t>
  </si>
  <si>
    <t>2.7 Refrigerator</t>
  </si>
  <si>
    <t>2.8 Coffee machine</t>
  </si>
  <si>
    <t>2.9 Electric Boiler</t>
  </si>
  <si>
    <t>2.10 Water dispenser</t>
  </si>
  <si>
    <t>2.11 Microwave</t>
  </si>
  <si>
    <t xml:space="preserve">2.12 Binding Machine </t>
  </si>
  <si>
    <t>Sub-total</t>
  </si>
  <si>
    <t>3.1 Water</t>
  </si>
  <si>
    <t>3.2 Electricity</t>
  </si>
  <si>
    <t>3.3 Fuel</t>
  </si>
  <si>
    <t xml:space="preserve">3.4 Premises maintenance </t>
  </si>
  <si>
    <t>3.5 Office equipment maintenance</t>
  </si>
  <si>
    <t>3.6 Telephone</t>
  </si>
  <si>
    <t>3.7 Post box</t>
  </si>
  <si>
    <t>1. Human Resources</t>
  </si>
  <si>
    <t>2. Office Materials</t>
  </si>
  <si>
    <t>3. Office Management Costs</t>
  </si>
  <si>
    <t>4.1 Reams of paper</t>
  </si>
  <si>
    <t>4.2 Notebooks</t>
  </si>
  <si>
    <t>4.3 Stationary items (pens, pencils…)</t>
  </si>
  <si>
    <t>4.4 Ink for printer and photocopier</t>
  </si>
  <si>
    <t>4.5 USB keys</t>
  </si>
  <si>
    <t>4.6 Other reference materials</t>
  </si>
  <si>
    <t>5. Reception fees</t>
  </si>
  <si>
    <t xml:space="preserve">5.1 Small food items / snack </t>
  </si>
  <si>
    <t>Total Office Management and Administration</t>
  </si>
  <si>
    <t>4. Office Supplies</t>
  </si>
  <si>
    <t>II- PUBLICATIONS AND COMMUNICATION</t>
  </si>
  <si>
    <t>6. Documentation</t>
  </si>
  <si>
    <t>6.1 Purchase of WCO publications</t>
  </si>
  <si>
    <t xml:space="preserve">6.2 Purchase of other publications </t>
  </si>
  <si>
    <t>7. Publication of RILO-WA</t>
  </si>
  <si>
    <t>7.2 Other Documents (Regional Trends and Practices)</t>
  </si>
  <si>
    <t>7.3 Production and dissemination of Newsletters</t>
  </si>
  <si>
    <t xml:space="preserve">7.4 Translation Fees </t>
  </si>
  <si>
    <t>7.5 Designing of brochures.</t>
  </si>
  <si>
    <t>8.Communication</t>
  </si>
  <si>
    <t>8.1 Animation and maintenance of the Regional Website</t>
  </si>
  <si>
    <t>8.2 Update of "The Mirror 2.0"</t>
  </si>
  <si>
    <t>8.3 Annual Prices for members</t>
  </si>
  <si>
    <t>TOTAL PUBLICATIONS AND COMMUNICATION</t>
  </si>
  <si>
    <t>8.4 Interpreting costs</t>
  </si>
  <si>
    <t>7.1 2020 Roadmap Edition</t>
  </si>
  <si>
    <t>9. National Activities</t>
  </si>
  <si>
    <t>9.1 Technical assistance missions for members</t>
  </si>
  <si>
    <t>9.2 National training workshops on intelligence</t>
  </si>
  <si>
    <t>10. Regional Activities</t>
  </si>
  <si>
    <t>10.1 Conference of Directors General</t>
  </si>
  <si>
    <t xml:space="preserve">10.2 Meeting of Contact Points </t>
  </si>
  <si>
    <t xml:space="preserve">10.3 Meeting of Training and HR Managers </t>
  </si>
  <si>
    <t>10.4 Regional Experts Committee</t>
  </si>
  <si>
    <t>10.5 Regional Meeting of Focal Points and RILO</t>
  </si>
  <si>
    <t>10.6 Regional Donors Conference</t>
  </si>
  <si>
    <t>10.7 Regional Accreditation Workshop</t>
  </si>
  <si>
    <t>10.8 FIU Assessment Mission</t>
  </si>
  <si>
    <t xml:space="preserve">10.9 RILO West Africa and RILO Central Africa - Operation CRIPHARM </t>
  </si>
  <si>
    <t>10.10 Regional Activity of capacity Building</t>
  </si>
  <si>
    <t>10. 11 Capacity Building of BRRC-AOC</t>
  </si>
  <si>
    <t>10.12 Regional working group on IT</t>
  </si>
  <si>
    <t>10.13 Meeting of internal control managers</t>
  </si>
  <si>
    <t>11. Out of Region Activities</t>
  </si>
  <si>
    <t>11.1 Annual Council Session</t>
  </si>
  <si>
    <t>11.2 Capacity Building Committee Session</t>
  </si>
  <si>
    <t xml:space="preserve">11.3 CKR Management Committee </t>
  </si>
  <si>
    <t>11.4 PICARD Program</t>
  </si>
  <si>
    <t>11.5 CEN (CENMaT) Management Team Meeting</t>
  </si>
  <si>
    <t>11.6 BRLR Annual Meeting</t>
  </si>
  <si>
    <t>11.7 Enforcement Committee</t>
  </si>
  <si>
    <t xml:space="preserve">11.8 Global Information and Intelligence Strategy Meeting </t>
  </si>
  <si>
    <t>10.14 UCO RILOWA-RILOCA/ Opération ALAMBA</t>
  </si>
  <si>
    <t>10.15 Regional workshop on inspection companies</t>
  </si>
  <si>
    <t>10.16 Regional Workshop on Electronic Commerce</t>
  </si>
  <si>
    <t>10.17 Regional workshop on performance measurement</t>
  </si>
  <si>
    <t>TOTAL 2019-2020 ACTION PLAN COSTS</t>
  </si>
  <si>
    <t>12.1 Contingency Fund</t>
  </si>
  <si>
    <t>13.1 Bank account operational charges</t>
  </si>
  <si>
    <t>13.2 Bank: Funds transfer fees</t>
  </si>
  <si>
    <t xml:space="preserve"> TOTAL 2021-2022 RILO-WA BUDGET </t>
  </si>
  <si>
    <t>Designation</t>
  </si>
  <si>
    <t xml:space="preserve">7.6 Edition of the 2023-2027 Strategic Plan and 2018 Roadmap </t>
  </si>
  <si>
    <t>III- 2020-2021 ACTION PLAN</t>
  </si>
  <si>
    <t>NB: Unforeseen cases are assigned to point 12   (Contingency Fund) of budgetary principles</t>
  </si>
  <si>
    <t>8.4 8.4 Translation costs of reports of regional statutory meetings</t>
  </si>
  <si>
    <t xml:space="preserve">8.4 Translation of reports of Regional meeting </t>
  </si>
  <si>
    <t xml:space="preserve">7. Publication </t>
  </si>
  <si>
    <t>III- 202062021 ACTION PLAN</t>
  </si>
  <si>
    <t>10.14 Regional workshop on Inspection Companies</t>
  </si>
  <si>
    <t>10.15 Regional workshop on e-commerce</t>
  </si>
  <si>
    <t>10.16 Regional workshop on Performance Measurement</t>
  </si>
  <si>
    <t>11.9 Standing Technical Committee</t>
  </si>
  <si>
    <t>IV- VICE - CHAIR SECRETARIAT</t>
  </si>
  <si>
    <t>TOTAL 2020-2021 ACTION PLAN COSTS</t>
  </si>
  <si>
    <t>V- REGIONAL BANK ACCOUNT</t>
  </si>
  <si>
    <t>13. Bank charges and transfer fees</t>
  </si>
  <si>
    <t xml:space="preserve"> REGIONAL BUDGET WCA 2021-2022</t>
  </si>
  <si>
    <t xml:space="preserve">NB: Unforeseen cases are assigned to point 12  (Contingency Fund) </t>
  </si>
  <si>
    <t>11.9 Permanent technical Committee</t>
  </si>
  <si>
    <t>Consolidated Regional Budget - WCA 2021-2022</t>
  </si>
  <si>
    <t>7,7 Zoom subscription</t>
  </si>
  <si>
    <t>7,7 Zoom subscrition</t>
  </si>
  <si>
    <t>7.7 Zoom subscription</t>
  </si>
  <si>
    <t>Budget RTC Abuja 2021-2022</t>
  </si>
  <si>
    <t>Budget ROCB 2021-2022</t>
  </si>
  <si>
    <t>Budget RTC BRAZZAVILLE 2021-2022</t>
  </si>
  <si>
    <t xml:space="preserve">Budget RILO-CENTRAL AFRICA  2021-2022 </t>
  </si>
  <si>
    <t>Budget RTC OUAGADOUGOU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</si>
</sst>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&quot;€&quot;"/>
  </numFmts>
  <fonts count="3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u/>
      <sz val="11"/>
      <color indexed="8"/>
      <name val="Arial"/>
      <family val="2"/>
    </font>
    <font>
      <b/>
      <u/>
      <sz val="11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rgb="FFFF0000"/>
      <name val="Arial"/>
      <family val="2"/>
    </font>
    <font>
      <b/>
      <u/>
      <sz val="14"/>
      <color indexed="8"/>
      <name val="Calibri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/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indexed="22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1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9" fillId="0" borderId="0" xfId="0" applyFont="1" applyAlignment="1">
      <alignment vertical="center"/>
    </xf>
    <xf numFmtId="165" fontId="7" fillId="0" borderId="23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/>
    </xf>
    <xf numFmtId="0" fontId="15" fillId="0" borderId="24" xfId="0" applyFont="1" applyBorder="1" applyAlignment="1">
      <alignment vertical="center"/>
    </xf>
    <xf numFmtId="0" fontId="21" fillId="0" borderId="0" xfId="0" applyFont="1"/>
    <xf numFmtId="0" fontId="9" fillId="0" borderId="2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165" fontId="22" fillId="0" borderId="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165" fontId="22" fillId="0" borderId="15" xfId="0" applyNumberFormat="1" applyFont="1" applyBorder="1" applyAlignment="1">
      <alignment vertical="center"/>
    </xf>
    <xf numFmtId="165" fontId="22" fillId="0" borderId="30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9" fillId="0" borderId="30" xfId="0" applyFont="1" applyBorder="1" applyAlignment="1">
      <alignment horizontal="left"/>
    </xf>
    <xf numFmtId="165" fontId="22" fillId="0" borderId="23" xfId="0" applyNumberFormat="1" applyFont="1" applyBorder="1" applyAlignment="1">
      <alignment vertical="center"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5" fillId="0" borderId="0" xfId="0" applyFont="1"/>
    <xf numFmtId="0" fontId="9" fillId="0" borderId="0" xfId="0" applyFont="1"/>
    <xf numFmtId="0" fontId="26" fillId="0" borderId="0" xfId="0" applyFont="1"/>
    <xf numFmtId="0" fontId="10" fillId="0" borderId="0" xfId="0" applyFont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5" fontId="9" fillId="0" borderId="0" xfId="0" applyNumberFormat="1" applyFont="1"/>
    <xf numFmtId="0" fontId="30" fillId="0" borderId="0" xfId="0" applyFont="1"/>
    <xf numFmtId="0" fontId="27" fillId="2" borderId="30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22" fillId="0" borderId="30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9" fillId="3" borderId="30" xfId="0" applyFont="1" applyFill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3" fontId="20" fillId="0" borderId="3" xfId="0" applyNumberFormat="1" applyFont="1" applyBorder="1" applyAlignment="1">
      <alignment vertical="center"/>
    </xf>
    <xf numFmtId="3" fontId="20" fillId="0" borderId="9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21" fillId="3" borderId="0" xfId="0" applyFont="1" applyFill="1"/>
    <xf numFmtId="165" fontId="21" fillId="0" borderId="0" xfId="0" applyNumberFormat="1" applyFont="1"/>
    <xf numFmtId="0" fontId="9" fillId="4" borderId="3" xfId="0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vertical="center"/>
    </xf>
    <xf numFmtId="3" fontId="9" fillId="4" borderId="9" xfId="0" applyNumberFormat="1" applyFont="1" applyFill="1" applyBorder="1" applyAlignment="1">
      <alignment vertical="center"/>
    </xf>
    <xf numFmtId="0" fontId="20" fillId="5" borderId="7" xfId="0" applyFont="1" applyFill="1" applyBorder="1" applyAlignment="1">
      <alignment vertical="center"/>
    </xf>
    <xf numFmtId="0" fontId="20" fillId="5" borderId="3" xfId="0" applyFont="1" applyFill="1" applyBorder="1" applyAlignment="1">
      <alignment horizontal="center" vertical="center"/>
    </xf>
    <xf numFmtId="3" fontId="20" fillId="5" borderId="3" xfId="0" applyNumberFormat="1" applyFont="1" applyFill="1" applyBorder="1" applyAlignment="1">
      <alignment vertical="center"/>
    </xf>
    <xf numFmtId="3" fontId="20" fillId="5" borderId="9" xfId="0" applyNumberFormat="1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right" vertical="center"/>
    </xf>
    <xf numFmtId="0" fontId="9" fillId="5" borderId="6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0" fontId="24" fillId="6" borderId="30" xfId="0" applyFont="1" applyFill="1" applyBorder="1" applyAlignment="1">
      <alignment vertical="center"/>
    </xf>
    <xf numFmtId="0" fontId="9" fillId="6" borderId="30" xfId="0" applyFont="1" applyFill="1" applyBorder="1" applyAlignment="1">
      <alignment horizontal="center"/>
    </xf>
    <xf numFmtId="165" fontId="22" fillId="6" borderId="30" xfId="0" applyNumberFormat="1" applyFont="1" applyFill="1" applyBorder="1" applyAlignment="1">
      <alignment vertical="center"/>
    </xf>
    <xf numFmtId="0" fontId="23" fillId="0" borderId="32" xfId="0" applyFont="1" applyBorder="1" applyAlignment="1">
      <alignment vertical="center"/>
    </xf>
    <xf numFmtId="165" fontId="22" fillId="0" borderId="33" xfId="0" applyNumberFormat="1" applyFont="1" applyBorder="1" applyAlignment="1">
      <alignment vertical="center"/>
    </xf>
    <xf numFmtId="0" fontId="0" fillId="0" borderId="0" xfId="0" applyFill="1"/>
    <xf numFmtId="0" fontId="5" fillId="0" borderId="5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33" fillId="0" borderId="0" xfId="0" applyFont="1"/>
    <xf numFmtId="165" fontId="22" fillId="6" borderId="30" xfId="0" quotePrefix="1" applyNumberFormat="1" applyFont="1" applyFill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22" fillId="0" borderId="2" xfId="0" applyNumberFormat="1" applyFont="1" applyBorder="1" applyAlignment="1">
      <alignment vertical="center"/>
    </xf>
    <xf numFmtId="3" fontId="22" fillId="0" borderId="6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165" fontId="9" fillId="0" borderId="9" xfId="0" applyNumberFormat="1" applyFont="1" applyBorder="1" applyAlignment="1">
      <alignment vertical="center"/>
    </xf>
    <xf numFmtId="165" fontId="32" fillId="0" borderId="31" xfId="0" quotePrefix="1" applyNumberFormat="1" applyFont="1" applyBorder="1" applyAlignment="1">
      <alignment vertical="center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06"/>
  <sheetViews>
    <sheetView zoomScale="70" zoomScaleNormal="70" workbookViewId="0"/>
  </sheetViews>
  <sheetFormatPr baseColWidth="10" defaultColWidth="11.44140625" defaultRowHeight="14.4" x14ac:dyDescent="0.3"/>
  <cols>
    <col min="1" max="1" width="78.33203125" bestFit="1" customWidth="1"/>
    <col min="2" max="2" width="12" customWidth="1"/>
    <col min="3" max="3" width="10.44140625" customWidth="1"/>
    <col min="4" max="4" width="21.44140625" customWidth="1"/>
  </cols>
  <sheetData>
    <row r="1" spans="1:4" ht="17.399999999999999" x14ac:dyDescent="0.3">
      <c r="A1" s="6" t="s">
        <v>143</v>
      </c>
      <c r="B1" s="5"/>
      <c r="C1" s="5"/>
      <c r="D1" s="5"/>
    </row>
    <row r="2" spans="1:4" x14ac:dyDescent="0.3">
      <c r="A2" s="5"/>
      <c r="B2" s="5"/>
      <c r="C2" s="5"/>
      <c r="D2" s="5"/>
    </row>
    <row r="3" spans="1:4" ht="18" thickBot="1" x14ac:dyDescent="0.35">
      <c r="A3" s="6"/>
      <c r="B3" s="13"/>
      <c r="C3" s="13"/>
      <c r="D3" s="13"/>
    </row>
    <row r="4" spans="1:4" ht="16.2" thickBot="1" x14ac:dyDescent="0.35">
      <c r="A4" s="37" t="s">
        <v>120</v>
      </c>
      <c r="B4" s="38" t="s">
        <v>3</v>
      </c>
      <c r="C4" s="39" t="s">
        <v>4</v>
      </c>
      <c r="D4" s="40" t="s">
        <v>5</v>
      </c>
    </row>
    <row r="5" spans="1:4" x14ac:dyDescent="0.3">
      <c r="A5" s="73" t="s">
        <v>33</v>
      </c>
      <c r="B5" s="63"/>
      <c r="C5" s="63"/>
      <c r="D5" s="64"/>
    </row>
    <row r="6" spans="1:4" x14ac:dyDescent="0.3">
      <c r="A6" s="52" t="s">
        <v>56</v>
      </c>
      <c r="B6" s="53"/>
      <c r="C6" s="53"/>
      <c r="D6" s="54"/>
    </row>
    <row r="7" spans="1:4" x14ac:dyDescent="0.3">
      <c r="A7" s="55" t="s">
        <v>34</v>
      </c>
      <c r="B7" s="51">
        <v>0</v>
      </c>
      <c r="C7" s="51">
        <v>0</v>
      </c>
      <c r="D7" s="56">
        <f>B7*C7</f>
        <v>0</v>
      </c>
    </row>
    <row r="8" spans="1:4" x14ac:dyDescent="0.3">
      <c r="A8" s="57" t="s">
        <v>35</v>
      </c>
      <c r="B8" s="58"/>
      <c r="C8" s="58"/>
      <c r="D8" s="59">
        <f>D7</f>
        <v>0</v>
      </c>
    </row>
    <row r="9" spans="1:4" x14ac:dyDescent="0.3">
      <c r="A9" s="31" t="s">
        <v>57</v>
      </c>
      <c r="B9" s="32"/>
      <c r="C9" s="33"/>
      <c r="D9" s="34"/>
    </row>
    <row r="10" spans="1:4" s="79" customFormat="1" x14ac:dyDescent="0.3">
      <c r="A10" s="21" t="s">
        <v>36</v>
      </c>
      <c r="B10" s="76">
        <v>0</v>
      </c>
      <c r="C10" s="22">
        <v>1000</v>
      </c>
      <c r="D10" s="82">
        <f t="shared" ref="D10:D21" si="0">B10*C10</f>
        <v>0</v>
      </c>
    </row>
    <row r="11" spans="1:4" x14ac:dyDescent="0.3">
      <c r="A11" s="17" t="s">
        <v>37</v>
      </c>
      <c r="B11" s="8">
        <v>0</v>
      </c>
      <c r="C11" s="9">
        <v>0</v>
      </c>
      <c r="D11" s="18">
        <f t="shared" si="0"/>
        <v>0</v>
      </c>
    </row>
    <row r="12" spans="1:4" x14ac:dyDescent="0.3">
      <c r="A12" s="17" t="s">
        <v>38</v>
      </c>
      <c r="B12" s="8">
        <v>0</v>
      </c>
      <c r="C12" s="9">
        <v>0</v>
      </c>
      <c r="D12" s="18">
        <f t="shared" si="0"/>
        <v>0</v>
      </c>
    </row>
    <row r="13" spans="1:4" x14ac:dyDescent="0.3">
      <c r="A13" s="17" t="s">
        <v>39</v>
      </c>
      <c r="B13" s="8"/>
      <c r="C13" s="9" t="s">
        <v>1</v>
      </c>
      <c r="D13" s="19">
        <v>0</v>
      </c>
    </row>
    <row r="14" spans="1:4" x14ac:dyDescent="0.3">
      <c r="A14" s="17" t="s">
        <v>40</v>
      </c>
      <c r="B14" s="8"/>
      <c r="C14" s="9"/>
      <c r="D14" s="19">
        <f>C14</f>
        <v>0</v>
      </c>
    </row>
    <row r="15" spans="1:4" x14ac:dyDescent="0.3">
      <c r="A15" s="21" t="s">
        <v>41</v>
      </c>
      <c r="B15" s="8">
        <v>0</v>
      </c>
      <c r="C15" s="22">
        <v>0</v>
      </c>
      <c r="D15" s="18">
        <f t="shared" si="0"/>
        <v>0</v>
      </c>
    </row>
    <row r="16" spans="1:4" x14ac:dyDescent="0.3">
      <c r="A16" s="17" t="s">
        <v>42</v>
      </c>
      <c r="B16" s="8">
        <v>0</v>
      </c>
      <c r="C16" s="9">
        <v>0</v>
      </c>
      <c r="D16" s="18">
        <f t="shared" si="0"/>
        <v>0</v>
      </c>
    </row>
    <row r="17" spans="1:4" x14ac:dyDescent="0.3">
      <c r="A17" s="17" t="s">
        <v>43</v>
      </c>
      <c r="B17" s="8">
        <v>0</v>
      </c>
      <c r="C17" s="9">
        <v>0</v>
      </c>
      <c r="D17" s="18">
        <f t="shared" si="0"/>
        <v>0</v>
      </c>
    </row>
    <row r="18" spans="1:4" x14ac:dyDescent="0.3">
      <c r="A18" s="17" t="s">
        <v>44</v>
      </c>
      <c r="B18" s="8">
        <v>0</v>
      </c>
      <c r="C18" s="9">
        <v>0</v>
      </c>
      <c r="D18" s="18">
        <f t="shared" si="0"/>
        <v>0</v>
      </c>
    </row>
    <row r="19" spans="1:4" x14ac:dyDescent="0.3">
      <c r="A19" s="17" t="s">
        <v>45</v>
      </c>
      <c r="B19" s="8">
        <v>0</v>
      </c>
      <c r="C19" s="9">
        <v>0</v>
      </c>
      <c r="D19" s="18">
        <f t="shared" si="0"/>
        <v>0</v>
      </c>
    </row>
    <row r="20" spans="1:4" x14ac:dyDescent="0.3">
      <c r="A20" s="17" t="s">
        <v>46</v>
      </c>
      <c r="B20" s="8">
        <v>0</v>
      </c>
      <c r="C20" s="9">
        <v>0</v>
      </c>
      <c r="D20" s="18">
        <f t="shared" si="0"/>
        <v>0</v>
      </c>
    </row>
    <row r="21" spans="1:4" x14ac:dyDescent="0.3">
      <c r="A21" s="24" t="s">
        <v>47</v>
      </c>
      <c r="B21" s="25">
        <v>0</v>
      </c>
      <c r="C21" s="28">
        <v>0</v>
      </c>
      <c r="D21" s="35">
        <f t="shared" si="0"/>
        <v>0</v>
      </c>
    </row>
    <row r="22" spans="1:4" x14ac:dyDescent="0.3">
      <c r="A22" s="42" t="s">
        <v>48</v>
      </c>
      <c r="B22" s="10"/>
      <c r="C22" s="11"/>
      <c r="D22" s="41">
        <f>SUM(D10:D21)</f>
        <v>0</v>
      </c>
    </row>
    <row r="23" spans="1:4" x14ac:dyDescent="0.3">
      <c r="A23" s="31" t="s">
        <v>58</v>
      </c>
      <c r="B23" s="33"/>
      <c r="C23" s="33"/>
      <c r="D23" s="34"/>
    </row>
    <row r="24" spans="1:4" x14ac:dyDescent="0.3">
      <c r="A24" s="16" t="s">
        <v>49</v>
      </c>
      <c r="B24" s="7"/>
      <c r="C24" s="23" t="s">
        <v>1</v>
      </c>
      <c r="D24" s="29"/>
    </row>
    <row r="25" spans="1:4" x14ac:dyDescent="0.3">
      <c r="A25" s="17" t="s">
        <v>50</v>
      </c>
      <c r="B25" s="8"/>
      <c r="C25" s="20" t="s">
        <v>1</v>
      </c>
      <c r="D25" s="18"/>
    </row>
    <row r="26" spans="1:4" x14ac:dyDescent="0.3">
      <c r="A26" s="17" t="s">
        <v>51</v>
      </c>
      <c r="B26" s="8">
        <v>0</v>
      </c>
      <c r="C26" s="9">
        <v>0</v>
      </c>
      <c r="D26" s="19">
        <f>B26*C26</f>
        <v>0</v>
      </c>
    </row>
    <row r="27" spans="1:4" x14ac:dyDescent="0.3">
      <c r="A27" s="24" t="s">
        <v>52</v>
      </c>
      <c r="B27" s="25"/>
      <c r="C27" s="20" t="s">
        <v>1</v>
      </c>
      <c r="D27" s="30"/>
    </row>
    <row r="28" spans="1:4" x14ac:dyDescent="0.3">
      <c r="A28" s="24" t="s">
        <v>53</v>
      </c>
      <c r="B28" s="25"/>
      <c r="C28" s="20" t="s">
        <v>1</v>
      </c>
      <c r="D28" s="30"/>
    </row>
    <row r="29" spans="1:4" x14ac:dyDescent="0.3">
      <c r="A29" s="17" t="s">
        <v>54</v>
      </c>
      <c r="B29" s="8"/>
      <c r="C29" s="20" t="s">
        <v>1</v>
      </c>
      <c r="D29" s="18"/>
    </row>
    <row r="30" spans="1:4" x14ac:dyDescent="0.3">
      <c r="A30" s="17" t="s">
        <v>55</v>
      </c>
      <c r="B30" s="8">
        <v>0</v>
      </c>
      <c r="C30" s="20">
        <v>0</v>
      </c>
      <c r="D30" s="18">
        <f>B30*C30</f>
        <v>0</v>
      </c>
    </row>
    <row r="31" spans="1:4" x14ac:dyDescent="0.3">
      <c r="A31" s="42" t="s">
        <v>68</v>
      </c>
      <c r="B31" s="10"/>
      <c r="C31" s="11"/>
      <c r="D31" s="41">
        <f>SUM(D24:D30)</f>
        <v>0</v>
      </c>
    </row>
    <row r="32" spans="1:4" x14ac:dyDescent="0.3">
      <c r="A32" s="31" t="s">
        <v>59</v>
      </c>
      <c r="B32" s="25"/>
      <c r="C32" s="26"/>
      <c r="D32" s="35"/>
    </row>
    <row r="33" spans="1:5" x14ac:dyDescent="0.3">
      <c r="A33" s="17" t="s">
        <v>60</v>
      </c>
      <c r="B33" s="8"/>
      <c r="C33" s="9" t="s">
        <v>1</v>
      </c>
      <c r="D33" s="19">
        <v>0</v>
      </c>
    </row>
    <row r="34" spans="1:5" x14ac:dyDescent="0.3">
      <c r="A34" s="17" t="s">
        <v>61</v>
      </c>
      <c r="B34" s="8"/>
      <c r="C34" s="9" t="s">
        <v>1</v>
      </c>
      <c r="D34" s="19">
        <v>0</v>
      </c>
    </row>
    <row r="35" spans="1:5" x14ac:dyDescent="0.3">
      <c r="A35" s="17" t="s">
        <v>62</v>
      </c>
      <c r="B35" s="8"/>
      <c r="C35" s="22" t="s">
        <v>1</v>
      </c>
      <c r="D35" s="68">
        <v>0</v>
      </c>
    </row>
    <row r="36" spans="1:5" x14ac:dyDescent="0.3">
      <c r="A36" s="17" t="s">
        <v>63</v>
      </c>
      <c r="B36" s="8"/>
      <c r="C36" s="22" t="s">
        <v>1</v>
      </c>
      <c r="D36" s="68">
        <v>0</v>
      </c>
    </row>
    <row r="37" spans="1:5" x14ac:dyDescent="0.3">
      <c r="A37" s="17" t="s">
        <v>64</v>
      </c>
      <c r="B37" s="8">
        <v>0</v>
      </c>
      <c r="C37" s="9">
        <v>0</v>
      </c>
      <c r="D37" s="18">
        <f>B37*C37</f>
        <v>0</v>
      </c>
    </row>
    <row r="38" spans="1:5" x14ac:dyDescent="0.3">
      <c r="A38" s="21" t="s">
        <v>48</v>
      </c>
      <c r="B38" s="8">
        <v>0</v>
      </c>
      <c r="C38" s="12">
        <v>0</v>
      </c>
      <c r="D38" s="18">
        <f>B38*C38</f>
        <v>0</v>
      </c>
    </row>
    <row r="39" spans="1:5" x14ac:dyDescent="0.3">
      <c r="A39" s="42" t="s">
        <v>65</v>
      </c>
      <c r="B39" s="10"/>
      <c r="C39" s="11"/>
      <c r="D39" s="41">
        <f>SUM(D33:D38)</f>
        <v>0</v>
      </c>
    </row>
    <row r="40" spans="1:5" x14ac:dyDescent="0.3">
      <c r="A40" s="31" t="s">
        <v>66</v>
      </c>
      <c r="B40" s="25"/>
      <c r="C40" s="26"/>
      <c r="D40" s="35"/>
    </row>
    <row r="41" spans="1:5" x14ac:dyDescent="0.3">
      <c r="A41" s="21" t="s">
        <v>35</v>
      </c>
      <c r="B41" s="8"/>
      <c r="C41" s="22">
        <v>0</v>
      </c>
      <c r="D41" s="68">
        <f>C41</f>
        <v>0</v>
      </c>
      <c r="E41" s="75"/>
    </row>
    <row r="42" spans="1:5" x14ac:dyDescent="0.3">
      <c r="A42" s="42" t="s">
        <v>67</v>
      </c>
      <c r="B42" s="10"/>
      <c r="C42" s="11"/>
      <c r="D42" s="41">
        <f>D41</f>
        <v>0</v>
      </c>
    </row>
    <row r="43" spans="1:5" ht="15" thickBot="1" x14ac:dyDescent="0.35">
      <c r="A43" s="62"/>
      <c r="B43" s="14"/>
      <c r="C43" s="15"/>
      <c r="D43" s="61">
        <f>D8+D22+D31+D39+D42</f>
        <v>0</v>
      </c>
    </row>
    <row r="44" spans="1:5" ht="15" thickBot="1" x14ac:dyDescent="0.35">
      <c r="A44" s="65" t="s">
        <v>69</v>
      </c>
      <c r="B44" s="66"/>
      <c r="C44" s="66"/>
      <c r="D44" s="67"/>
    </row>
    <row r="45" spans="1:5" x14ac:dyDescent="0.3">
      <c r="A45" s="36" t="s">
        <v>70</v>
      </c>
      <c r="B45" s="25"/>
      <c r="C45" s="26"/>
      <c r="D45" s="35"/>
    </row>
    <row r="46" spans="1:5" x14ac:dyDescent="0.3">
      <c r="A46" s="17" t="s">
        <v>71</v>
      </c>
      <c r="B46" s="8"/>
      <c r="C46" s="9">
        <v>0</v>
      </c>
      <c r="D46" s="19">
        <f>C46</f>
        <v>0</v>
      </c>
    </row>
    <row r="47" spans="1:5" x14ac:dyDescent="0.3">
      <c r="A47" s="21" t="s">
        <v>72</v>
      </c>
      <c r="B47" s="8"/>
      <c r="C47" s="9">
        <v>0</v>
      </c>
      <c r="D47" s="19">
        <f>C47</f>
        <v>0</v>
      </c>
    </row>
    <row r="48" spans="1:5" x14ac:dyDescent="0.3">
      <c r="A48" s="42" t="s">
        <v>35</v>
      </c>
      <c r="B48" s="10"/>
      <c r="C48" s="11"/>
      <c r="D48" s="41">
        <f>SUM(D46:D47)</f>
        <v>0</v>
      </c>
    </row>
    <row r="49" spans="1:4" x14ac:dyDescent="0.3">
      <c r="A49" s="43" t="s">
        <v>73</v>
      </c>
      <c r="B49" s="25"/>
      <c r="C49" s="26"/>
      <c r="D49" s="35"/>
    </row>
    <row r="50" spans="1:4" x14ac:dyDescent="0.3">
      <c r="A50" s="17" t="s">
        <v>84</v>
      </c>
      <c r="B50" s="8">
        <v>0</v>
      </c>
      <c r="C50" s="9">
        <v>0</v>
      </c>
      <c r="D50" s="19">
        <f t="shared" ref="D50:D56" si="1">B50*C50</f>
        <v>0</v>
      </c>
    </row>
    <row r="51" spans="1:4" x14ac:dyDescent="0.3">
      <c r="A51" s="69" t="s">
        <v>74</v>
      </c>
      <c r="B51" s="70">
        <v>0</v>
      </c>
      <c r="C51" s="71">
        <v>2000</v>
      </c>
      <c r="D51" s="72">
        <f t="shared" si="1"/>
        <v>0</v>
      </c>
    </row>
    <row r="52" spans="1:4" x14ac:dyDescent="0.3">
      <c r="A52" s="69" t="s">
        <v>75</v>
      </c>
      <c r="B52" s="70">
        <v>0</v>
      </c>
      <c r="C52" s="71">
        <v>0</v>
      </c>
      <c r="D52" s="72">
        <f t="shared" si="1"/>
        <v>0</v>
      </c>
    </row>
    <row r="53" spans="1:4" x14ac:dyDescent="0.3">
      <c r="A53" s="69" t="s">
        <v>76</v>
      </c>
      <c r="B53" s="70">
        <v>0</v>
      </c>
      <c r="C53" s="71">
        <v>0</v>
      </c>
      <c r="D53" s="72">
        <f t="shared" si="1"/>
        <v>0</v>
      </c>
    </row>
    <row r="54" spans="1:4" x14ac:dyDescent="0.3">
      <c r="A54" s="69" t="s">
        <v>77</v>
      </c>
      <c r="B54" s="70">
        <v>1</v>
      </c>
      <c r="C54" s="71">
        <v>2000</v>
      </c>
      <c r="D54" s="72">
        <f t="shared" si="1"/>
        <v>2000</v>
      </c>
    </row>
    <row r="55" spans="1:4" x14ac:dyDescent="0.3">
      <c r="A55" s="69" t="s">
        <v>121</v>
      </c>
      <c r="B55" s="70">
        <v>0</v>
      </c>
      <c r="C55" s="71">
        <v>25000</v>
      </c>
      <c r="D55" s="72">
        <f t="shared" si="1"/>
        <v>0</v>
      </c>
    </row>
    <row r="56" spans="1:4" x14ac:dyDescent="0.3">
      <c r="A56" s="69" t="s">
        <v>140</v>
      </c>
      <c r="B56" s="70">
        <v>0</v>
      </c>
      <c r="C56" s="71">
        <v>2000</v>
      </c>
      <c r="D56" s="72">
        <f t="shared" si="1"/>
        <v>0</v>
      </c>
    </row>
    <row r="57" spans="1:4" x14ac:dyDescent="0.3">
      <c r="A57" s="42" t="s">
        <v>48</v>
      </c>
      <c r="B57" s="10"/>
      <c r="C57" s="11"/>
      <c r="D57" s="41">
        <f>D50+D51+D52+D53+D54</f>
        <v>2000</v>
      </c>
    </row>
    <row r="58" spans="1:4" x14ac:dyDescent="0.3">
      <c r="A58" s="36" t="s">
        <v>78</v>
      </c>
      <c r="B58" s="25"/>
      <c r="C58" s="26"/>
      <c r="D58" s="35"/>
    </row>
    <row r="59" spans="1:4" x14ac:dyDescent="0.3">
      <c r="A59" s="17" t="s">
        <v>79</v>
      </c>
      <c r="B59" s="8">
        <v>0</v>
      </c>
      <c r="C59" s="9">
        <v>0</v>
      </c>
      <c r="D59" s="19">
        <f>C59</f>
        <v>0</v>
      </c>
    </row>
    <row r="60" spans="1:4" x14ac:dyDescent="0.3">
      <c r="A60" s="69" t="s">
        <v>80</v>
      </c>
      <c r="B60" s="70">
        <v>0</v>
      </c>
      <c r="C60" s="71">
        <v>0</v>
      </c>
      <c r="D60" s="72">
        <f>B60*C60</f>
        <v>0</v>
      </c>
    </row>
    <row r="61" spans="1:4" x14ac:dyDescent="0.3">
      <c r="A61" s="69" t="s">
        <v>81</v>
      </c>
      <c r="B61" s="70">
        <v>0</v>
      </c>
      <c r="C61" s="71">
        <v>3500</v>
      </c>
      <c r="D61" s="72">
        <f>B61*C61</f>
        <v>0</v>
      </c>
    </row>
    <row r="62" spans="1:4" x14ac:dyDescent="0.3">
      <c r="A62" s="42" t="s">
        <v>83</v>
      </c>
      <c r="B62" s="10"/>
      <c r="C62" s="11"/>
      <c r="D62" s="41">
        <f>SUM(D59:D60)</f>
        <v>0</v>
      </c>
    </row>
    <row r="63" spans="1:4" ht="15" thickBot="1" x14ac:dyDescent="0.35">
      <c r="A63" s="62" t="s">
        <v>48</v>
      </c>
      <c r="B63" s="14"/>
      <c r="C63" s="15"/>
      <c r="D63" s="61">
        <f>D48+D57+D62</f>
        <v>2000</v>
      </c>
    </row>
    <row r="64" spans="1:4" ht="15" thickBot="1" x14ac:dyDescent="0.35">
      <c r="A64" s="65" t="s">
        <v>82</v>
      </c>
      <c r="B64" s="66"/>
      <c r="C64" s="66"/>
      <c r="D64" s="67"/>
    </row>
    <row r="65" spans="1:4" x14ac:dyDescent="0.3">
      <c r="A65" s="31" t="s">
        <v>122</v>
      </c>
      <c r="B65" s="25"/>
      <c r="C65" s="26"/>
      <c r="D65" s="35"/>
    </row>
    <row r="66" spans="1:4" x14ac:dyDescent="0.3">
      <c r="A66" s="17" t="s">
        <v>85</v>
      </c>
      <c r="B66" s="8">
        <v>0</v>
      </c>
      <c r="C66" s="9">
        <v>0</v>
      </c>
      <c r="D66" s="18">
        <f>B66*C66</f>
        <v>0</v>
      </c>
    </row>
    <row r="67" spans="1:4" x14ac:dyDescent="0.3">
      <c r="A67" s="77" t="s">
        <v>86</v>
      </c>
      <c r="B67" s="8"/>
      <c r="C67" s="9"/>
      <c r="D67" s="18">
        <f>B67*C67</f>
        <v>0</v>
      </c>
    </row>
    <row r="68" spans="1:4" x14ac:dyDescent="0.3">
      <c r="A68" s="17" t="s">
        <v>87</v>
      </c>
      <c r="B68" s="8"/>
      <c r="C68" s="9"/>
      <c r="D68" s="49">
        <f>D66+D67</f>
        <v>0</v>
      </c>
    </row>
    <row r="69" spans="1:4" x14ac:dyDescent="0.3">
      <c r="A69" s="47" t="s">
        <v>48</v>
      </c>
      <c r="B69" s="8"/>
      <c r="C69" s="9"/>
      <c r="D69" s="19"/>
    </row>
    <row r="70" spans="1:4" x14ac:dyDescent="0.3">
      <c r="A70" s="24" t="s">
        <v>88</v>
      </c>
      <c r="B70" s="25">
        <v>1</v>
      </c>
      <c r="C70" s="28">
        <v>4500</v>
      </c>
      <c r="D70" s="30">
        <f t="shared" ref="D70:D85" si="2">B70*C70</f>
        <v>4500</v>
      </c>
    </row>
    <row r="71" spans="1:4" x14ac:dyDescent="0.3">
      <c r="A71" s="69" t="s">
        <v>89</v>
      </c>
      <c r="B71" s="70">
        <v>1</v>
      </c>
      <c r="C71" s="71">
        <v>3000</v>
      </c>
      <c r="D71" s="72">
        <f t="shared" si="2"/>
        <v>3000</v>
      </c>
    </row>
    <row r="72" spans="1:4" x14ac:dyDescent="0.3">
      <c r="A72" s="24" t="s">
        <v>90</v>
      </c>
      <c r="B72" s="25">
        <v>1</v>
      </c>
      <c r="C72" s="28">
        <v>3000</v>
      </c>
      <c r="D72" s="30">
        <f t="shared" si="2"/>
        <v>3000</v>
      </c>
    </row>
    <row r="73" spans="1:4" x14ac:dyDescent="0.3">
      <c r="A73" s="24" t="s">
        <v>91</v>
      </c>
      <c r="B73" s="25">
        <v>1</v>
      </c>
      <c r="C73" s="28">
        <v>3000</v>
      </c>
      <c r="D73" s="30">
        <f t="shared" si="2"/>
        <v>3000</v>
      </c>
    </row>
    <row r="74" spans="1:4" x14ac:dyDescent="0.3">
      <c r="A74" s="24" t="s">
        <v>92</v>
      </c>
      <c r="B74" s="25">
        <v>0</v>
      </c>
      <c r="C74" s="28">
        <v>0</v>
      </c>
      <c r="D74" s="30">
        <f t="shared" si="2"/>
        <v>0</v>
      </c>
    </row>
    <row r="75" spans="1:4" x14ac:dyDescent="0.3">
      <c r="A75" s="69" t="s">
        <v>93</v>
      </c>
      <c r="B75" s="70">
        <v>1</v>
      </c>
      <c r="C75" s="71">
        <v>3000</v>
      </c>
      <c r="D75" s="72">
        <f t="shared" si="2"/>
        <v>3000</v>
      </c>
    </row>
    <row r="76" spans="1:4" x14ac:dyDescent="0.3">
      <c r="A76" s="24" t="s">
        <v>94</v>
      </c>
      <c r="B76" s="25">
        <v>0</v>
      </c>
      <c r="C76" s="28">
        <v>0</v>
      </c>
      <c r="D76" s="30">
        <f t="shared" si="2"/>
        <v>0</v>
      </c>
    </row>
    <row r="77" spans="1:4" x14ac:dyDescent="0.3">
      <c r="A77" s="24" t="s">
        <v>95</v>
      </c>
      <c r="B77" s="25">
        <v>0</v>
      </c>
      <c r="C77" s="28">
        <v>0</v>
      </c>
      <c r="D77" s="30">
        <f t="shared" si="2"/>
        <v>0</v>
      </c>
    </row>
    <row r="78" spans="1:4" x14ac:dyDescent="0.3">
      <c r="A78" s="69" t="s">
        <v>96</v>
      </c>
      <c r="B78" s="70">
        <v>0</v>
      </c>
      <c r="C78" s="71">
        <v>0</v>
      </c>
      <c r="D78" s="72">
        <f t="shared" si="2"/>
        <v>0</v>
      </c>
    </row>
    <row r="79" spans="1:4" s="183" customFormat="1" x14ac:dyDescent="0.3">
      <c r="A79" s="174" t="s">
        <v>97</v>
      </c>
      <c r="B79" s="175">
        <v>0</v>
      </c>
      <c r="C79" s="176">
        <v>25000</v>
      </c>
      <c r="D79" s="177">
        <f t="shared" si="2"/>
        <v>0</v>
      </c>
    </row>
    <row r="80" spans="1:4" x14ac:dyDescent="0.3">
      <c r="A80" s="69" t="s">
        <v>98</v>
      </c>
      <c r="B80" s="70">
        <v>1</v>
      </c>
      <c r="C80" s="71">
        <v>25000</v>
      </c>
      <c r="D80" s="72">
        <f t="shared" si="2"/>
        <v>25000</v>
      </c>
    </row>
    <row r="81" spans="1:4" x14ac:dyDescent="0.3">
      <c r="A81" s="69" t="s">
        <v>99</v>
      </c>
      <c r="B81" s="70">
        <v>0</v>
      </c>
      <c r="C81" s="71">
        <v>15000</v>
      </c>
      <c r="D81" s="72">
        <f t="shared" si="2"/>
        <v>0</v>
      </c>
    </row>
    <row r="82" spans="1:4" x14ac:dyDescent="0.3">
      <c r="A82" s="69" t="s">
        <v>100</v>
      </c>
      <c r="B82" s="70">
        <v>0</v>
      </c>
      <c r="C82" s="71">
        <v>3000</v>
      </c>
      <c r="D82" s="72">
        <f t="shared" si="2"/>
        <v>0</v>
      </c>
    </row>
    <row r="83" spans="1:4" s="3" customFormat="1" ht="17.25" customHeight="1" x14ac:dyDescent="0.3">
      <c r="A83" s="174" t="s">
        <v>101</v>
      </c>
      <c r="B83" s="175">
        <v>0</v>
      </c>
      <c r="C83" s="176">
        <v>35000</v>
      </c>
      <c r="D83" s="177">
        <f t="shared" si="2"/>
        <v>0</v>
      </c>
    </row>
    <row r="84" spans="1:4" x14ac:dyDescent="0.3">
      <c r="A84" s="174" t="s">
        <v>111</v>
      </c>
      <c r="B84" s="175">
        <v>0</v>
      </c>
      <c r="C84" s="176">
        <v>3000</v>
      </c>
      <c r="D84" s="177">
        <f t="shared" si="2"/>
        <v>0</v>
      </c>
    </row>
    <row r="85" spans="1:4" x14ac:dyDescent="0.3">
      <c r="A85" s="174" t="s">
        <v>112</v>
      </c>
      <c r="B85" s="175">
        <v>0</v>
      </c>
      <c r="C85" s="176">
        <v>3000</v>
      </c>
      <c r="D85" s="177">
        <f t="shared" si="2"/>
        <v>0</v>
      </c>
    </row>
    <row r="86" spans="1:4" x14ac:dyDescent="0.3">
      <c r="A86" s="174" t="s">
        <v>113</v>
      </c>
      <c r="B86" s="175">
        <v>0</v>
      </c>
      <c r="C86" s="176">
        <v>3000</v>
      </c>
      <c r="D86" s="177">
        <f>C86*B86</f>
        <v>0</v>
      </c>
    </row>
    <row r="87" spans="1:4" x14ac:dyDescent="0.3">
      <c r="A87" s="24" t="s">
        <v>114</v>
      </c>
      <c r="B87" s="25"/>
      <c r="C87" s="28"/>
      <c r="D87" s="50">
        <f>SUM(D70:D80)</f>
        <v>41500</v>
      </c>
    </row>
    <row r="88" spans="1:4" x14ac:dyDescent="0.3">
      <c r="A88" s="48" t="s">
        <v>35</v>
      </c>
      <c r="B88" s="25"/>
      <c r="C88" s="28"/>
      <c r="D88" s="30"/>
    </row>
    <row r="89" spans="1:4" s="79" customFormat="1" x14ac:dyDescent="0.3">
      <c r="A89" s="24" t="s">
        <v>102</v>
      </c>
      <c r="B89" s="25">
        <v>0</v>
      </c>
      <c r="C89" s="28">
        <v>0</v>
      </c>
      <c r="D89" s="30">
        <f t="shared" ref="D89:D97" si="3">B89*C89</f>
        <v>0</v>
      </c>
    </row>
    <row r="90" spans="1:4" x14ac:dyDescent="0.3">
      <c r="A90" s="24" t="s">
        <v>103</v>
      </c>
      <c r="B90" s="25">
        <v>1</v>
      </c>
      <c r="C90" s="28">
        <v>4000</v>
      </c>
      <c r="D90" s="30">
        <f t="shared" si="3"/>
        <v>4000</v>
      </c>
    </row>
    <row r="91" spans="1:4" x14ac:dyDescent="0.3">
      <c r="A91" s="24" t="s">
        <v>104</v>
      </c>
      <c r="B91" s="25"/>
      <c r="C91" s="28">
        <v>0</v>
      </c>
      <c r="D91" s="30">
        <f t="shared" si="3"/>
        <v>0</v>
      </c>
    </row>
    <row r="92" spans="1:4" x14ac:dyDescent="0.3">
      <c r="A92" s="69" t="s">
        <v>105</v>
      </c>
      <c r="B92" s="70">
        <v>1</v>
      </c>
      <c r="C92" s="71">
        <v>4000</v>
      </c>
      <c r="D92" s="72">
        <f t="shared" si="3"/>
        <v>4000</v>
      </c>
    </row>
    <row r="93" spans="1:4" x14ac:dyDescent="0.3">
      <c r="A93" s="24" t="s">
        <v>106</v>
      </c>
      <c r="B93" s="25">
        <v>0</v>
      </c>
      <c r="C93" s="28">
        <v>0</v>
      </c>
      <c r="D93" s="30">
        <f t="shared" si="3"/>
        <v>0</v>
      </c>
    </row>
    <row r="94" spans="1:4" x14ac:dyDescent="0.3">
      <c r="A94" s="24" t="s">
        <v>107</v>
      </c>
      <c r="B94" s="25">
        <v>0</v>
      </c>
      <c r="C94" s="28">
        <v>0</v>
      </c>
      <c r="D94" s="30">
        <f t="shared" si="3"/>
        <v>0</v>
      </c>
    </row>
    <row r="95" spans="1:4" x14ac:dyDescent="0.3">
      <c r="A95" s="24" t="s">
        <v>108</v>
      </c>
      <c r="B95" s="25">
        <v>0</v>
      </c>
      <c r="C95" s="28">
        <v>0</v>
      </c>
      <c r="D95" s="30">
        <f t="shared" si="3"/>
        <v>0</v>
      </c>
    </row>
    <row r="96" spans="1:4" x14ac:dyDescent="0.3">
      <c r="A96" s="24" t="s">
        <v>109</v>
      </c>
      <c r="B96" s="25">
        <v>0</v>
      </c>
      <c r="C96" s="28">
        <v>0</v>
      </c>
      <c r="D96" s="30">
        <f t="shared" si="3"/>
        <v>0</v>
      </c>
    </row>
    <row r="97" spans="1:4" x14ac:dyDescent="0.3">
      <c r="A97" s="24" t="s">
        <v>110</v>
      </c>
      <c r="B97" s="25">
        <v>0</v>
      </c>
      <c r="C97" s="26">
        <v>0</v>
      </c>
      <c r="D97" s="30">
        <f t="shared" si="3"/>
        <v>0</v>
      </c>
    </row>
    <row r="98" spans="1:4" x14ac:dyDescent="0.3">
      <c r="A98" s="195" t="s">
        <v>0</v>
      </c>
      <c r="B98" s="32"/>
      <c r="C98" s="33"/>
      <c r="D98" s="194">
        <f>D89+D90+D91+D92+D93+D94+D95+D96</f>
        <v>8000</v>
      </c>
    </row>
    <row r="99" spans="1:4" x14ac:dyDescent="0.3">
      <c r="A99" s="31" t="s">
        <v>115</v>
      </c>
      <c r="B99" s="197">
        <v>0</v>
      </c>
      <c r="C99" s="198">
        <v>0</v>
      </c>
      <c r="D99" s="196">
        <f>D68+D87+D98</f>
        <v>49500</v>
      </c>
    </row>
    <row r="100" spans="1:4" x14ac:dyDescent="0.3">
      <c r="A100" s="144" t="s">
        <v>116</v>
      </c>
      <c r="B100" s="144">
        <v>0</v>
      </c>
      <c r="C100" s="144">
        <v>2500</v>
      </c>
      <c r="D100" s="86">
        <f>B100*C100</f>
        <v>0</v>
      </c>
    </row>
    <row r="101" spans="1:4" x14ac:dyDescent="0.3">
      <c r="A101" s="24" t="s">
        <v>28</v>
      </c>
      <c r="B101" s="84">
        <v>1</v>
      </c>
      <c r="C101" s="85">
        <v>75</v>
      </c>
      <c r="D101" s="86">
        <f>C101*B101</f>
        <v>75</v>
      </c>
    </row>
    <row r="102" spans="1:4" x14ac:dyDescent="0.3">
      <c r="A102" s="24" t="s">
        <v>117</v>
      </c>
      <c r="B102" s="84">
        <v>1</v>
      </c>
      <c r="C102" s="85">
        <v>175</v>
      </c>
      <c r="D102" s="86">
        <f>C102*B102</f>
        <v>175</v>
      </c>
    </row>
    <row r="103" spans="1:4" x14ac:dyDescent="0.3">
      <c r="A103" s="89" t="s">
        <v>118</v>
      </c>
      <c r="B103" s="84"/>
      <c r="C103" s="85"/>
      <c r="D103" s="86">
        <f>SUM(D101:D102)</f>
        <v>250</v>
      </c>
    </row>
    <row r="104" spans="1:4" ht="15" thickBot="1" x14ac:dyDescent="0.35">
      <c r="A104" s="74"/>
      <c r="B104" s="44"/>
      <c r="C104" s="45"/>
      <c r="D104" s="46">
        <f>D8+D22+D31+D39+D42+D48+D57+D62+D68+D87+D98+D100+D103</f>
        <v>51750</v>
      </c>
    </row>
    <row r="105" spans="1:4" x14ac:dyDescent="0.3">
      <c r="A105" t="s">
        <v>119</v>
      </c>
    </row>
    <row r="106" spans="1:4" x14ac:dyDescent="0.3">
      <c r="A106" s="78" t="s">
        <v>123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08"/>
  <sheetViews>
    <sheetView zoomScale="80" zoomScaleNormal="80" workbookViewId="0"/>
  </sheetViews>
  <sheetFormatPr baseColWidth="10" defaultColWidth="11.44140625" defaultRowHeight="14.4" x14ac:dyDescent="0.3"/>
  <cols>
    <col min="1" max="1" width="78.33203125" bestFit="1" customWidth="1"/>
    <col min="2" max="2" width="12" customWidth="1"/>
    <col min="3" max="3" width="10.44140625" customWidth="1"/>
    <col min="4" max="4" width="21.44140625" customWidth="1"/>
  </cols>
  <sheetData>
    <row r="1" spans="1:4" ht="17.399999999999999" x14ac:dyDescent="0.3">
      <c r="A1" s="6" t="s">
        <v>144</v>
      </c>
      <c r="B1" s="5"/>
      <c r="C1" s="5"/>
      <c r="D1" s="5"/>
    </row>
    <row r="2" spans="1:4" x14ac:dyDescent="0.3">
      <c r="A2" s="5"/>
      <c r="B2" s="5"/>
      <c r="C2" s="5"/>
      <c r="D2" s="5"/>
    </row>
    <row r="3" spans="1:4" ht="18" thickBot="1" x14ac:dyDescent="0.35">
      <c r="A3" s="6"/>
      <c r="B3" s="13"/>
      <c r="C3" s="13"/>
      <c r="D3" s="13"/>
    </row>
    <row r="4" spans="1:4" ht="16.2" thickBot="1" x14ac:dyDescent="0.35">
      <c r="A4" s="37" t="s">
        <v>120</v>
      </c>
      <c r="B4" s="38" t="s">
        <v>3</v>
      </c>
      <c r="C4" s="39" t="s">
        <v>4</v>
      </c>
      <c r="D4" s="40" t="s">
        <v>5</v>
      </c>
    </row>
    <row r="5" spans="1:4" x14ac:dyDescent="0.3">
      <c r="A5" s="73" t="s">
        <v>33</v>
      </c>
      <c r="B5" s="63"/>
      <c r="C5" s="63"/>
      <c r="D5" s="64"/>
    </row>
    <row r="6" spans="1:4" x14ac:dyDescent="0.3">
      <c r="A6" s="52" t="s">
        <v>56</v>
      </c>
      <c r="B6" s="53"/>
      <c r="C6" s="53"/>
      <c r="D6" s="54"/>
    </row>
    <row r="7" spans="1:4" x14ac:dyDescent="0.3">
      <c r="A7" s="55" t="s">
        <v>34</v>
      </c>
      <c r="B7" s="51">
        <v>0</v>
      </c>
      <c r="C7" s="51">
        <v>0</v>
      </c>
      <c r="D7" s="56">
        <f>B7*C7</f>
        <v>0</v>
      </c>
    </row>
    <row r="8" spans="1:4" x14ac:dyDescent="0.3">
      <c r="A8" s="57" t="s">
        <v>35</v>
      </c>
      <c r="B8" s="58"/>
      <c r="C8" s="58"/>
      <c r="D8" s="59">
        <f>D7</f>
        <v>0</v>
      </c>
    </row>
    <row r="9" spans="1:4" x14ac:dyDescent="0.3">
      <c r="A9" s="31" t="s">
        <v>57</v>
      </c>
      <c r="B9" s="32"/>
      <c r="C9" s="33"/>
      <c r="D9" s="34"/>
    </row>
    <row r="10" spans="1:4" s="79" customFormat="1" x14ac:dyDescent="0.3">
      <c r="A10" s="21" t="s">
        <v>36</v>
      </c>
      <c r="B10" s="76">
        <v>0</v>
      </c>
      <c r="C10" s="22">
        <v>1000</v>
      </c>
      <c r="D10" s="82">
        <f t="shared" ref="D10:D21" si="0">B10*C10</f>
        <v>0</v>
      </c>
    </row>
    <row r="11" spans="1:4" x14ac:dyDescent="0.3">
      <c r="A11" s="17" t="s">
        <v>37</v>
      </c>
      <c r="B11" s="8">
        <v>0</v>
      </c>
      <c r="C11" s="9">
        <v>0</v>
      </c>
      <c r="D11" s="18">
        <f t="shared" si="0"/>
        <v>0</v>
      </c>
    </row>
    <row r="12" spans="1:4" x14ac:dyDescent="0.3">
      <c r="A12" s="17" t="s">
        <v>38</v>
      </c>
      <c r="B12" s="8">
        <v>0</v>
      </c>
      <c r="C12" s="9">
        <v>0</v>
      </c>
      <c r="D12" s="18">
        <f t="shared" si="0"/>
        <v>0</v>
      </c>
    </row>
    <row r="13" spans="1:4" x14ac:dyDescent="0.3">
      <c r="A13" s="17" t="s">
        <v>39</v>
      </c>
      <c r="B13" s="8"/>
      <c r="C13" s="9" t="s">
        <v>1</v>
      </c>
      <c r="D13" s="19">
        <v>0</v>
      </c>
    </row>
    <row r="14" spans="1:4" x14ac:dyDescent="0.3">
      <c r="A14" s="17" t="s">
        <v>40</v>
      </c>
      <c r="B14" s="8"/>
      <c r="C14" s="9"/>
      <c r="D14" s="19">
        <f>C14</f>
        <v>0</v>
      </c>
    </row>
    <row r="15" spans="1:4" x14ac:dyDescent="0.3">
      <c r="A15" s="21" t="s">
        <v>41</v>
      </c>
      <c r="B15" s="8">
        <v>0</v>
      </c>
      <c r="C15" s="22">
        <v>0</v>
      </c>
      <c r="D15" s="18">
        <f t="shared" si="0"/>
        <v>0</v>
      </c>
    </row>
    <row r="16" spans="1:4" x14ac:dyDescent="0.3">
      <c r="A16" s="17" t="s">
        <v>42</v>
      </c>
      <c r="B16" s="8">
        <v>0</v>
      </c>
      <c r="C16" s="9">
        <v>0</v>
      </c>
      <c r="D16" s="18">
        <f t="shared" si="0"/>
        <v>0</v>
      </c>
    </row>
    <row r="17" spans="1:4" x14ac:dyDescent="0.3">
      <c r="A17" s="17" t="s">
        <v>43</v>
      </c>
      <c r="B17" s="8">
        <v>0</v>
      </c>
      <c r="C17" s="9">
        <v>0</v>
      </c>
      <c r="D17" s="18">
        <f t="shared" si="0"/>
        <v>0</v>
      </c>
    </row>
    <row r="18" spans="1:4" x14ac:dyDescent="0.3">
      <c r="A18" s="17" t="s">
        <v>44</v>
      </c>
      <c r="B18" s="8">
        <v>0</v>
      </c>
      <c r="C18" s="9">
        <v>0</v>
      </c>
      <c r="D18" s="18">
        <f t="shared" si="0"/>
        <v>0</v>
      </c>
    </row>
    <row r="19" spans="1:4" x14ac:dyDescent="0.3">
      <c r="A19" s="17" t="s">
        <v>45</v>
      </c>
      <c r="B19" s="8">
        <v>0</v>
      </c>
      <c r="C19" s="9">
        <v>0</v>
      </c>
      <c r="D19" s="18">
        <f t="shared" si="0"/>
        <v>0</v>
      </c>
    </row>
    <row r="20" spans="1:4" x14ac:dyDescent="0.3">
      <c r="A20" s="17" t="s">
        <v>46</v>
      </c>
      <c r="B20" s="8">
        <v>0</v>
      </c>
      <c r="C20" s="9">
        <v>0</v>
      </c>
      <c r="D20" s="18">
        <f t="shared" si="0"/>
        <v>0</v>
      </c>
    </row>
    <row r="21" spans="1:4" x14ac:dyDescent="0.3">
      <c r="A21" s="24" t="s">
        <v>47</v>
      </c>
      <c r="B21" s="25">
        <v>0</v>
      </c>
      <c r="C21" s="28">
        <v>0</v>
      </c>
      <c r="D21" s="35">
        <f t="shared" si="0"/>
        <v>0</v>
      </c>
    </row>
    <row r="22" spans="1:4" x14ac:dyDescent="0.3">
      <c r="A22" s="42" t="s">
        <v>48</v>
      </c>
      <c r="B22" s="10"/>
      <c r="C22" s="11"/>
      <c r="D22" s="41">
        <f>SUM(D10:D21)</f>
        <v>0</v>
      </c>
    </row>
    <row r="23" spans="1:4" x14ac:dyDescent="0.3">
      <c r="A23" s="31" t="s">
        <v>58</v>
      </c>
      <c r="B23" s="33"/>
      <c r="C23" s="33"/>
      <c r="D23" s="34"/>
    </row>
    <row r="24" spans="1:4" x14ac:dyDescent="0.3">
      <c r="A24" s="16" t="s">
        <v>49</v>
      </c>
      <c r="B24" s="7"/>
      <c r="C24" s="23" t="s">
        <v>1</v>
      </c>
      <c r="D24" s="29"/>
    </row>
    <row r="25" spans="1:4" x14ac:dyDescent="0.3">
      <c r="A25" s="17" t="s">
        <v>50</v>
      </c>
      <c r="B25" s="8"/>
      <c r="C25" s="20" t="s">
        <v>1</v>
      </c>
      <c r="D25" s="18"/>
    </row>
    <row r="26" spans="1:4" x14ac:dyDescent="0.3">
      <c r="A26" s="17" t="s">
        <v>51</v>
      </c>
      <c r="B26" s="8">
        <v>0</v>
      </c>
      <c r="C26" s="9">
        <v>0</v>
      </c>
      <c r="D26" s="19">
        <f>B26*C26</f>
        <v>0</v>
      </c>
    </row>
    <row r="27" spans="1:4" x14ac:dyDescent="0.3">
      <c r="A27" s="24" t="s">
        <v>52</v>
      </c>
      <c r="B27" s="25"/>
      <c r="C27" s="20" t="s">
        <v>1</v>
      </c>
      <c r="D27" s="30"/>
    </row>
    <row r="28" spans="1:4" x14ac:dyDescent="0.3">
      <c r="A28" s="24" t="s">
        <v>53</v>
      </c>
      <c r="B28" s="25"/>
      <c r="C28" s="20" t="s">
        <v>1</v>
      </c>
      <c r="D28" s="30"/>
    </row>
    <row r="29" spans="1:4" x14ac:dyDescent="0.3">
      <c r="A29" s="17" t="s">
        <v>54</v>
      </c>
      <c r="B29" s="8"/>
      <c r="C29" s="20" t="s">
        <v>1</v>
      </c>
      <c r="D29" s="18"/>
    </row>
    <row r="30" spans="1:4" x14ac:dyDescent="0.3">
      <c r="A30" s="17" t="s">
        <v>55</v>
      </c>
      <c r="B30" s="8">
        <v>1</v>
      </c>
      <c r="C30" s="20">
        <v>350</v>
      </c>
      <c r="D30" s="49">
        <f t="shared" ref="D30:D38" si="1">B30*C30</f>
        <v>350</v>
      </c>
    </row>
    <row r="31" spans="1:4" x14ac:dyDescent="0.3">
      <c r="A31" s="42" t="s">
        <v>68</v>
      </c>
      <c r="B31" s="10"/>
      <c r="C31" s="11"/>
      <c r="D31" s="18">
        <f t="shared" si="1"/>
        <v>0</v>
      </c>
    </row>
    <row r="32" spans="1:4" x14ac:dyDescent="0.3">
      <c r="A32" s="24" t="s">
        <v>59</v>
      </c>
      <c r="B32" s="25">
        <v>1</v>
      </c>
      <c r="C32" s="26">
        <v>500</v>
      </c>
      <c r="D32" s="18">
        <f t="shared" si="1"/>
        <v>500</v>
      </c>
    </row>
    <row r="33" spans="1:5" x14ac:dyDescent="0.3">
      <c r="A33" s="17" t="s">
        <v>60</v>
      </c>
      <c r="B33" s="8">
        <v>1</v>
      </c>
      <c r="C33" s="9">
        <v>200</v>
      </c>
      <c r="D33" s="18">
        <f t="shared" si="1"/>
        <v>200</v>
      </c>
    </row>
    <row r="34" spans="1:5" x14ac:dyDescent="0.3">
      <c r="A34" s="17" t="s">
        <v>61</v>
      </c>
      <c r="B34" s="8">
        <v>1</v>
      </c>
      <c r="C34" s="9">
        <v>300</v>
      </c>
      <c r="D34" s="18">
        <f t="shared" si="1"/>
        <v>300</v>
      </c>
    </row>
    <row r="35" spans="1:5" x14ac:dyDescent="0.3">
      <c r="A35" s="17" t="s">
        <v>62</v>
      </c>
      <c r="B35" s="8">
        <v>1</v>
      </c>
      <c r="C35" s="22">
        <v>5000</v>
      </c>
      <c r="D35" s="18">
        <f t="shared" si="1"/>
        <v>5000</v>
      </c>
    </row>
    <row r="36" spans="1:5" x14ac:dyDescent="0.3">
      <c r="A36" s="17" t="s">
        <v>63</v>
      </c>
      <c r="B36" s="8">
        <v>10</v>
      </c>
      <c r="C36" s="22">
        <v>10</v>
      </c>
      <c r="D36" s="18">
        <f t="shared" si="1"/>
        <v>100</v>
      </c>
    </row>
    <row r="37" spans="1:5" x14ac:dyDescent="0.3">
      <c r="A37" s="17" t="s">
        <v>64</v>
      </c>
      <c r="B37" s="8">
        <v>0</v>
      </c>
      <c r="C37" s="9">
        <v>500</v>
      </c>
      <c r="D37" s="18">
        <f t="shared" si="1"/>
        <v>0</v>
      </c>
    </row>
    <row r="38" spans="1:5" x14ac:dyDescent="0.3">
      <c r="A38" s="21" t="s">
        <v>48</v>
      </c>
      <c r="B38" s="8">
        <v>0</v>
      </c>
      <c r="C38" s="12">
        <v>0</v>
      </c>
      <c r="D38" s="18">
        <f t="shared" si="1"/>
        <v>0</v>
      </c>
    </row>
    <row r="39" spans="1:5" x14ac:dyDescent="0.3">
      <c r="A39" s="42" t="s">
        <v>65</v>
      </c>
      <c r="B39" s="10"/>
      <c r="C39" s="11"/>
      <c r="D39" s="41">
        <f>SUM(D32:D38)</f>
        <v>6100</v>
      </c>
    </row>
    <row r="40" spans="1:5" x14ac:dyDescent="0.3">
      <c r="A40" s="31" t="s">
        <v>66</v>
      </c>
      <c r="B40" s="25"/>
      <c r="C40" s="26"/>
      <c r="D40" s="35"/>
    </row>
    <row r="41" spans="1:5" x14ac:dyDescent="0.3">
      <c r="A41" s="190" t="s">
        <v>35</v>
      </c>
      <c r="B41" s="191"/>
      <c r="C41" s="192">
        <v>0</v>
      </c>
      <c r="D41" s="193">
        <f>D39+D30</f>
        <v>6450</v>
      </c>
      <c r="E41" s="75"/>
    </row>
    <row r="42" spans="1:5" ht="15" thickBot="1" x14ac:dyDescent="0.35">
      <c r="A42" s="42" t="s">
        <v>67</v>
      </c>
      <c r="B42" s="10"/>
      <c r="C42" s="11"/>
      <c r="D42" s="41">
        <f>D41</f>
        <v>6450</v>
      </c>
    </row>
    <row r="43" spans="1:5" ht="15" thickBot="1" x14ac:dyDescent="0.35">
      <c r="A43" s="65" t="s">
        <v>69</v>
      </c>
      <c r="B43" s="66"/>
      <c r="C43" s="66"/>
      <c r="D43" s="67"/>
    </row>
    <row r="44" spans="1:5" x14ac:dyDescent="0.3">
      <c r="A44" s="36" t="s">
        <v>70</v>
      </c>
      <c r="B44" s="25"/>
      <c r="C44" s="26"/>
      <c r="D44" s="35"/>
    </row>
    <row r="45" spans="1:5" x14ac:dyDescent="0.3">
      <c r="A45" s="17" t="s">
        <v>71</v>
      </c>
      <c r="B45" s="8">
        <v>1</v>
      </c>
      <c r="C45" s="9">
        <v>2000</v>
      </c>
      <c r="D45" s="19">
        <f>C45</f>
        <v>2000</v>
      </c>
    </row>
    <row r="46" spans="1:5" x14ac:dyDescent="0.3">
      <c r="A46" s="21" t="s">
        <v>72</v>
      </c>
      <c r="B46" s="8"/>
      <c r="C46" s="9">
        <v>0</v>
      </c>
      <c r="D46" s="19">
        <f>C46</f>
        <v>0</v>
      </c>
    </row>
    <row r="47" spans="1:5" x14ac:dyDescent="0.3">
      <c r="A47" s="42" t="s">
        <v>35</v>
      </c>
      <c r="B47" s="10"/>
      <c r="C47" s="11"/>
      <c r="D47" s="41">
        <f>SUM(D45:D46)</f>
        <v>2000</v>
      </c>
    </row>
    <row r="48" spans="1:5" x14ac:dyDescent="0.3">
      <c r="A48" s="43" t="s">
        <v>73</v>
      </c>
      <c r="B48" s="25"/>
      <c r="C48" s="26"/>
      <c r="D48" s="35"/>
    </row>
    <row r="49" spans="1:4" x14ac:dyDescent="0.3">
      <c r="A49" s="17" t="s">
        <v>84</v>
      </c>
      <c r="B49" s="8">
        <v>1</v>
      </c>
      <c r="C49" s="9">
        <v>17000</v>
      </c>
      <c r="D49" s="19">
        <f t="shared" ref="D49:D55" si="2">B49*C49</f>
        <v>17000</v>
      </c>
    </row>
    <row r="50" spans="1:4" x14ac:dyDescent="0.3">
      <c r="A50" s="69" t="s">
        <v>74</v>
      </c>
      <c r="B50" s="70">
        <v>0</v>
      </c>
      <c r="C50" s="71">
        <v>2000</v>
      </c>
      <c r="D50" s="72">
        <f t="shared" si="2"/>
        <v>0</v>
      </c>
    </row>
    <row r="51" spans="1:4" x14ac:dyDescent="0.3">
      <c r="A51" s="69" t="s">
        <v>75</v>
      </c>
      <c r="B51" s="70">
        <v>2</v>
      </c>
      <c r="C51" s="71">
        <v>2000</v>
      </c>
      <c r="D51" s="72">
        <f t="shared" si="2"/>
        <v>4000</v>
      </c>
    </row>
    <row r="52" spans="1:4" x14ac:dyDescent="0.3">
      <c r="A52" s="69" t="s">
        <v>76</v>
      </c>
      <c r="B52" s="70">
        <v>2</v>
      </c>
      <c r="C52" s="71">
        <v>1000</v>
      </c>
      <c r="D52" s="72">
        <f t="shared" si="2"/>
        <v>2000</v>
      </c>
    </row>
    <row r="53" spans="1:4" x14ac:dyDescent="0.3">
      <c r="A53" s="69" t="s">
        <v>77</v>
      </c>
      <c r="B53" s="70">
        <v>0</v>
      </c>
      <c r="C53" s="71">
        <v>2000</v>
      </c>
      <c r="D53" s="72">
        <f t="shared" si="2"/>
        <v>0</v>
      </c>
    </row>
    <row r="54" spans="1:4" x14ac:dyDescent="0.3">
      <c r="A54" s="69" t="s">
        <v>121</v>
      </c>
      <c r="B54" s="70">
        <v>1</v>
      </c>
      <c r="C54" s="71">
        <v>25000</v>
      </c>
      <c r="D54" s="72">
        <f t="shared" si="2"/>
        <v>25000</v>
      </c>
    </row>
    <row r="55" spans="1:4" x14ac:dyDescent="0.3">
      <c r="A55" s="69" t="s">
        <v>140</v>
      </c>
      <c r="B55" s="70">
        <v>1</v>
      </c>
      <c r="C55" s="71">
        <v>2000</v>
      </c>
      <c r="D55" s="72">
        <f t="shared" si="2"/>
        <v>2000</v>
      </c>
    </row>
    <row r="56" spans="1:4" x14ac:dyDescent="0.3">
      <c r="A56" s="42" t="s">
        <v>48</v>
      </c>
      <c r="B56" s="10"/>
      <c r="C56" s="11"/>
      <c r="D56" s="41">
        <f>D49+D50+D51+D52+D53+D54+D55</f>
        <v>50000</v>
      </c>
    </row>
    <row r="57" spans="1:4" x14ac:dyDescent="0.3">
      <c r="A57" s="36" t="s">
        <v>78</v>
      </c>
      <c r="B57" s="25"/>
      <c r="C57" s="26"/>
      <c r="D57" s="35"/>
    </row>
    <row r="58" spans="1:4" x14ac:dyDescent="0.3">
      <c r="A58" s="17" t="s">
        <v>79</v>
      </c>
      <c r="B58" s="8">
        <v>1</v>
      </c>
      <c r="C58" s="9">
        <v>1000</v>
      </c>
      <c r="D58" s="19">
        <f>C58</f>
        <v>1000</v>
      </c>
    </row>
    <row r="59" spans="1:4" x14ac:dyDescent="0.3">
      <c r="A59" s="69" t="s">
        <v>80</v>
      </c>
      <c r="B59" s="70">
        <v>0</v>
      </c>
      <c r="C59" s="71">
        <v>3670</v>
      </c>
      <c r="D59" s="72">
        <f>B59*C59</f>
        <v>0</v>
      </c>
    </row>
    <row r="60" spans="1:4" x14ac:dyDescent="0.3">
      <c r="A60" s="69" t="s">
        <v>81</v>
      </c>
      <c r="B60" s="70">
        <v>1</v>
      </c>
      <c r="C60" s="71">
        <v>3500</v>
      </c>
      <c r="D60" s="72">
        <f>B60*C60</f>
        <v>3500</v>
      </c>
    </row>
    <row r="61" spans="1:4" x14ac:dyDescent="0.3">
      <c r="A61" s="69" t="s">
        <v>124</v>
      </c>
      <c r="B61" s="70">
        <v>7</v>
      </c>
      <c r="C61" s="71">
        <v>550</v>
      </c>
      <c r="D61" s="72">
        <f>B61*C61</f>
        <v>3850</v>
      </c>
    </row>
    <row r="62" spans="1:4" x14ac:dyDescent="0.3">
      <c r="A62" s="42" t="s">
        <v>83</v>
      </c>
      <c r="B62" s="10"/>
      <c r="C62" s="11"/>
      <c r="D62" s="41">
        <f>SUM(D58:D61)</f>
        <v>8350</v>
      </c>
    </row>
    <row r="63" spans="1:4" ht="15" thickBot="1" x14ac:dyDescent="0.35">
      <c r="A63" s="62" t="s">
        <v>48</v>
      </c>
      <c r="B63" s="14"/>
      <c r="C63" s="15"/>
      <c r="D63" s="61">
        <f>D47+D56+D62</f>
        <v>60350</v>
      </c>
    </row>
    <row r="64" spans="1:4" ht="15" thickBot="1" x14ac:dyDescent="0.35">
      <c r="A64" s="65" t="s">
        <v>82</v>
      </c>
      <c r="B64" s="66"/>
      <c r="C64" s="66"/>
      <c r="D64" s="67"/>
    </row>
    <row r="65" spans="1:4" x14ac:dyDescent="0.3">
      <c r="A65" s="31" t="s">
        <v>122</v>
      </c>
      <c r="B65" s="25"/>
      <c r="C65" s="26"/>
      <c r="D65" s="35"/>
    </row>
    <row r="66" spans="1:4" x14ac:dyDescent="0.3">
      <c r="A66" s="184" t="s">
        <v>85</v>
      </c>
      <c r="B66" s="8">
        <v>0</v>
      </c>
      <c r="C66" s="9">
        <v>0</v>
      </c>
      <c r="D66" s="18">
        <f>B66*C66</f>
        <v>0</v>
      </c>
    </row>
    <row r="67" spans="1:4" x14ac:dyDescent="0.3">
      <c r="A67" s="77" t="s">
        <v>86</v>
      </c>
      <c r="B67" s="8">
        <v>7</v>
      </c>
      <c r="C67" s="9">
        <v>6000</v>
      </c>
      <c r="D67" s="18">
        <f>B67*C67</f>
        <v>42000</v>
      </c>
    </row>
    <row r="68" spans="1:4" x14ac:dyDescent="0.3">
      <c r="A68" s="17" t="s">
        <v>87</v>
      </c>
      <c r="B68" s="8">
        <v>0</v>
      </c>
      <c r="C68" s="9">
        <v>10000</v>
      </c>
      <c r="D68" s="18">
        <f>B68*C68</f>
        <v>0</v>
      </c>
    </row>
    <row r="69" spans="1:4" x14ac:dyDescent="0.3">
      <c r="A69" s="47" t="s">
        <v>48</v>
      </c>
      <c r="B69" s="8"/>
      <c r="C69" s="9"/>
      <c r="D69" s="188">
        <f>D66+D67+D68</f>
        <v>42000</v>
      </c>
    </row>
    <row r="70" spans="1:4" x14ac:dyDescent="0.3">
      <c r="A70" s="24" t="s">
        <v>88</v>
      </c>
      <c r="B70" s="8"/>
      <c r="C70" s="9"/>
      <c r="D70" s="19"/>
    </row>
    <row r="71" spans="1:4" x14ac:dyDescent="0.3">
      <c r="A71" s="69" t="s">
        <v>89</v>
      </c>
      <c r="B71" s="25">
        <v>2</v>
      </c>
      <c r="C71" s="28">
        <v>4500</v>
      </c>
      <c r="D71" s="30">
        <f>B71*C71</f>
        <v>9000</v>
      </c>
    </row>
    <row r="72" spans="1:4" x14ac:dyDescent="0.3">
      <c r="A72" s="24" t="s">
        <v>90</v>
      </c>
      <c r="B72" s="70">
        <v>2</v>
      </c>
      <c r="C72" s="71">
        <v>3000</v>
      </c>
      <c r="D72" s="30">
        <f t="shared" ref="D72:D87" si="3">B72*C72</f>
        <v>6000</v>
      </c>
    </row>
    <row r="73" spans="1:4" x14ac:dyDescent="0.3">
      <c r="A73" s="24" t="s">
        <v>91</v>
      </c>
      <c r="B73" s="25">
        <v>2</v>
      </c>
      <c r="C73" s="28">
        <v>3000</v>
      </c>
      <c r="D73" s="30">
        <f t="shared" si="3"/>
        <v>6000</v>
      </c>
    </row>
    <row r="74" spans="1:4" x14ac:dyDescent="0.3">
      <c r="A74" s="24" t="s">
        <v>92</v>
      </c>
      <c r="B74" s="25">
        <v>2</v>
      </c>
      <c r="C74" s="28">
        <v>3000</v>
      </c>
      <c r="D74" s="30">
        <f t="shared" si="3"/>
        <v>6000</v>
      </c>
    </row>
    <row r="75" spans="1:4" x14ac:dyDescent="0.3">
      <c r="A75" s="69" t="s">
        <v>93</v>
      </c>
      <c r="B75" s="25">
        <v>0</v>
      </c>
      <c r="C75" s="28">
        <v>4000</v>
      </c>
      <c r="D75" s="30">
        <f t="shared" si="3"/>
        <v>0</v>
      </c>
    </row>
    <row r="76" spans="1:4" x14ac:dyDescent="0.3">
      <c r="A76" s="24" t="s">
        <v>94</v>
      </c>
      <c r="B76" s="70">
        <v>2</v>
      </c>
      <c r="C76" s="71">
        <v>3000</v>
      </c>
      <c r="D76" s="30">
        <f t="shared" si="3"/>
        <v>6000</v>
      </c>
    </row>
    <row r="77" spans="1:4" x14ac:dyDescent="0.3">
      <c r="A77" s="24" t="s">
        <v>95</v>
      </c>
      <c r="B77" s="25">
        <v>0</v>
      </c>
      <c r="C77" s="28">
        <v>0</v>
      </c>
      <c r="D77" s="30">
        <f t="shared" si="3"/>
        <v>0</v>
      </c>
    </row>
    <row r="78" spans="1:4" x14ac:dyDescent="0.3">
      <c r="A78" s="69" t="s">
        <v>96</v>
      </c>
      <c r="B78" s="25">
        <v>0</v>
      </c>
      <c r="C78" s="28">
        <v>0</v>
      </c>
      <c r="D78" s="30">
        <f t="shared" si="3"/>
        <v>0</v>
      </c>
    </row>
    <row r="79" spans="1:4" s="183" customFormat="1" x14ac:dyDescent="0.3">
      <c r="A79" s="174" t="s">
        <v>97</v>
      </c>
      <c r="B79" s="70">
        <v>0</v>
      </c>
      <c r="C79" s="71">
        <v>0</v>
      </c>
      <c r="D79" s="30">
        <f t="shared" si="3"/>
        <v>0</v>
      </c>
    </row>
    <row r="80" spans="1:4" x14ac:dyDescent="0.3">
      <c r="A80" s="69" t="s">
        <v>98</v>
      </c>
      <c r="B80" s="175">
        <v>0</v>
      </c>
      <c r="C80" s="176">
        <v>15000</v>
      </c>
      <c r="D80" s="30">
        <f t="shared" si="3"/>
        <v>0</v>
      </c>
    </row>
    <row r="81" spans="1:4" x14ac:dyDescent="0.3">
      <c r="A81" s="69" t="s">
        <v>99</v>
      </c>
      <c r="B81" s="70">
        <v>0</v>
      </c>
      <c r="C81" s="71">
        <v>25000</v>
      </c>
      <c r="D81" s="30">
        <f t="shared" si="3"/>
        <v>0</v>
      </c>
    </row>
    <row r="82" spans="1:4" x14ac:dyDescent="0.3">
      <c r="A82" s="69" t="s">
        <v>100</v>
      </c>
      <c r="B82" s="70">
        <v>2</v>
      </c>
      <c r="C82" s="71">
        <v>3000</v>
      </c>
      <c r="D82" s="30">
        <f t="shared" si="3"/>
        <v>6000</v>
      </c>
    </row>
    <row r="83" spans="1:4" s="3" customFormat="1" ht="17.25" customHeight="1" x14ac:dyDescent="0.3">
      <c r="A83" s="174" t="s">
        <v>101</v>
      </c>
      <c r="B83" s="70">
        <v>0</v>
      </c>
      <c r="C83" s="71">
        <v>3000</v>
      </c>
      <c r="D83" s="30">
        <f t="shared" si="3"/>
        <v>0</v>
      </c>
    </row>
    <row r="84" spans="1:4" x14ac:dyDescent="0.3">
      <c r="A84" s="174" t="s">
        <v>111</v>
      </c>
      <c r="B84" s="175">
        <v>0</v>
      </c>
      <c r="C84" s="176">
        <v>35000</v>
      </c>
      <c r="D84" s="30">
        <f t="shared" si="3"/>
        <v>0</v>
      </c>
    </row>
    <row r="85" spans="1:4" x14ac:dyDescent="0.3">
      <c r="A85" s="174" t="s">
        <v>112</v>
      </c>
      <c r="B85" s="175">
        <v>2</v>
      </c>
      <c r="C85" s="176">
        <v>3000</v>
      </c>
      <c r="D85" s="30">
        <f t="shared" si="3"/>
        <v>6000</v>
      </c>
    </row>
    <row r="86" spans="1:4" x14ac:dyDescent="0.3">
      <c r="A86" s="174" t="s">
        <v>113</v>
      </c>
      <c r="B86" s="175">
        <v>0</v>
      </c>
      <c r="C86" s="176">
        <v>3000</v>
      </c>
      <c r="D86" s="30">
        <f t="shared" si="3"/>
        <v>0</v>
      </c>
    </row>
    <row r="87" spans="1:4" x14ac:dyDescent="0.3">
      <c r="A87" s="24" t="s">
        <v>114</v>
      </c>
      <c r="B87" s="175">
        <v>2</v>
      </c>
      <c r="C87" s="176">
        <v>3000</v>
      </c>
      <c r="D87" s="30">
        <f t="shared" si="3"/>
        <v>6000</v>
      </c>
    </row>
    <row r="88" spans="1:4" x14ac:dyDescent="0.3">
      <c r="A88" s="48" t="s">
        <v>35</v>
      </c>
      <c r="B88" s="25"/>
      <c r="C88" s="28"/>
      <c r="D88" s="50">
        <f>SUM(D71:D87)</f>
        <v>51000</v>
      </c>
    </row>
    <row r="89" spans="1:4" s="79" customFormat="1" x14ac:dyDescent="0.3">
      <c r="A89" s="24" t="s">
        <v>102</v>
      </c>
      <c r="B89" s="25"/>
      <c r="C89" s="28"/>
      <c r="D89" s="30">
        <f t="shared" ref="D89:D98" si="4">B89*C89</f>
        <v>0</v>
      </c>
    </row>
    <row r="90" spans="1:4" x14ac:dyDescent="0.3">
      <c r="A90" s="24" t="s">
        <v>103</v>
      </c>
      <c r="B90" s="25">
        <v>1</v>
      </c>
      <c r="C90" s="28">
        <v>4500</v>
      </c>
      <c r="D90" s="30">
        <f t="shared" si="4"/>
        <v>4500</v>
      </c>
    </row>
    <row r="91" spans="1:4" x14ac:dyDescent="0.3">
      <c r="A91" s="24" t="s">
        <v>104</v>
      </c>
      <c r="B91" s="25">
        <v>1</v>
      </c>
      <c r="C91" s="28">
        <v>5500</v>
      </c>
      <c r="D91" s="30">
        <f t="shared" si="4"/>
        <v>5500</v>
      </c>
    </row>
    <row r="92" spans="1:4" x14ac:dyDescent="0.3">
      <c r="A92" s="69" t="s">
        <v>105</v>
      </c>
      <c r="B92" s="70">
        <v>1</v>
      </c>
      <c r="C92" s="71">
        <v>4000</v>
      </c>
      <c r="D92" s="72">
        <f t="shared" si="4"/>
        <v>4000</v>
      </c>
    </row>
    <row r="93" spans="1:4" x14ac:dyDescent="0.3">
      <c r="A93" s="24" t="s">
        <v>106</v>
      </c>
      <c r="B93" s="25">
        <v>1</v>
      </c>
      <c r="C93" s="28">
        <v>4500</v>
      </c>
      <c r="D93" s="30">
        <f t="shared" si="4"/>
        <v>4500</v>
      </c>
    </row>
    <row r="94" spans="1:4" x14ac:dyDescent="0.3">
      <c r="A94" s="24" t="s">
        <v>107</v>
      </c>
      <c r="B94" s="25">
        <v>0</v>
      </c>
      <c r="C94" s="28">
        <v>4000</v>
      </c>
      <c r="D94" s="30">
        <f t="shared" si="4"/>
        <v>0</v>
      </c>
    </row>
    <row r="95" spans="1:4" x14ac:dyDescent="0.3">
      <c r="A95" s="24" t="s">
        <v>108</v>
      </c>
      <c r="B95" s="25">
        <v>0</v>
      </c>
      <c r="C95" s="28">
        <v>4000</v>
      </c>
      <c r="D95" s="30">
        <f t="shared" si="4"/>
        <v>0</v>
      </c>
    </row>
    <row r="96" spans="1:4" x14ac:dyDescent="0.3">
      <c r="A96" s="24" t="s">
        <v>109</v>
      </c>
      <c r="B96" s="25">
        <v>0</v>
      </c>
      <c r="C96" s="28">
        <v>4000</v>
      </c>
      <c r="D96" s="30">
        <f t="shared" si="4"/>
        <v>0</v>
      </c>
    </row>
    <row r="97" spans="1:4" x14ac:dyDescent="0.3">
      <c r="A97" s="24" t="s">
        <v>110</v>
      </c>
      <c r="B97" s="10">
        <v>0</v>
      </c>
      <c r="C97" s="11">
        <v>4000</v>
      </c>
      <c r="D97" s="30">
        <f t="shared" si="4"/>
        <v>0</v>
      </c>
    </row>
    <row r="98" spans="1:4" x14ac:dyDescent="0.3">
      <c r="A98" s="24" t="s">
        <v>138</v>
      </c>
      <c r="B98" s="10">
        <v>2</v>
      </c>
      <c r="C98" s="11">
        <v>4500</v>
      </c>
      <c r="D98" s="30">
        <f t="shared" si="4"/>
        <v>9000</v>
      </c>
    </row>
    <row r="99" spans="1:4" x14ac:dyDescent="0.3">
      <c r="A99" s="62" t="s">
        <v>0</v>
      </c>
      <c r="B99" s="10"/>
      <c r="C99" s="11"/>
      <c r="D99" s="41">
        <f>SUM(D90:D98)</f>
        <v>27500</v>
      </c>
    </row>
    <row r="100" spans="1:4" x14ac:dyDescent="0.3">
      <c r="A100" s="31" t="s">
        <v>115</v>
      </c>
      <c r="B100" s="84">
        <v>0</v>
      </c>
      <c r="C100" s="85">
        <v>0</v>
      </c>
      <c r="D100" s="86">
        <f>D69+D88+D99</f>
        <v>120500</v>
      </c>
    </row>
    <row r="101" spans="1:4" x14ac:dyDescent="0.3">
      <c r="A101" s="24" t="s">
        <v>116</v>
      </c>
      <c r="B101" s="10">
        <v>1</v>
      </c>
      <c r="C101" s="10">
        <v>2500</v>
      </c>
      <c r="D101" s="144">
        <f>B101*C101</f>
        <v>2500</v>
      </c>
    </row>
    <row r="102" spans="1:4" x14ac:dyDescent="0.3">
      <c r="A102" s="24" t="s">
        <v>28</v>
      </c>
      <c r="B102" s="84">
        <v>1</v>
      </c>
      <c r="C102" s="85">
        <v>75</v>
      </c>
      <c r="D102" s="86">
        <f>C102*B102</f>
        <v>75</v>
      </c>
    </row>
    <row r="103" spans="1:4" x14ac:dyDescent="0.3">
      <c r="A103" s="24" t="s">
        <v>117</v>
      </c>
      <c r="B103" s="84">
        <v>1</v>
      </c>
      <c r="C103" s="85">
        <v>175</v>
      </c>
      <c r="D103" s="86">
        <f>C103*B103</f>
        <v>175</v>
      </c>
    </row>
    <row r="104" spans="1:4" x14ac:dyDescent="0.3">
      <c r="A104" s="89" t="s">
        <v>118</v>
      </c>
      <c r="B104" s="84"/>
      <c r="C104" s="85"/>
      <c r="D104" s="86">
        <f>SUM(D102:D103)</f>
        <v>250</v>
      </c>
    </row>
    <row r="105" spans="1:4" ht="15" thickBot="1" x14ac:dyDescent="0.35">
      <c r="A105" s="74"/>
      <c r="B105" s="44"/>
      <c r="C105" s="45"/>
      <c r="D105" s="46">
        <f>SUM(D41,D47,D56,D62,D69,D88,D99,D101:D103)</f>
        <v>190050</v>
      </c>
    </row>
    <row r="107" spans="1:4" x14ac:dyDescent="0.3">
      <c r="A107" t="s">
        <v>119</v>
      </c>
    </row>
    <row r="108" spans="1:4" x14ac:dyDescent="0.3">
      <c r="A108" s="78" t="s">
        <v>123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06"/>
  <sheetViews>
    <sheetView zoomScale="70" zoomScaleNormal="70" workbookViewId="0"/>
  </sheetViews>
  <sheetFormatPr baseColWidth="10" defaultColWidth="11.44140625" defaultRowHeight="14.4" x14ac:dyDescent="0.3"/>
  <cols>
    <col min="1" max="1" width="78.33203125" bestFit="1" customWidth="1"/>
    <col min="2" max="2" width="12" customWidth="1"/>
    <col min="3" max="3" width="10.44140625" customWidth="1"/>
    <col min="4" max="4" width="21.44140625" customWidth="1"/>
  </cols>
  <sheetData>
    <row r="1" spans="1:4" ht="17.399999999999999" x14ac:dyDescent="0.3">
      <c r="A1" s="6" t="s">
        <v>145</v>
      </c>
      <c r="B1" s="5"/>
      <c r="C1" s="5"/>
      <c r="D1" s="5"/>
    </row>
    <row r="2" spans="1:4" x14ac:dyDescent="0.3">
      <c r="A2" s="5"/>
      <c r="B2" s="5"/>
      <c r="C2" s="5"/>
      <c r="D2" s="5"/>
    </row>
    <row r="3" spans="1:4" ht="18" thickBot="1" x14ac:dyDescent="0.35">
      <c r="A3" s="6"/>
      <c r="B3" s="13"/>
      <c r="C3" s="13"/>
      <c r="D3" s="13"/>
    </row>
    <row r="4" spans="1:4" ht="16.2" thickBot="1" x14ac:dyDescent="0.35">
      <c r="A4" s="37" t="s">
        <v>120</v>
      </c>
      <c r="B4" s="38" t="s">
        <v>3</v>
      </c>
      <c r="C4" s="39" t="s">
        <v>4</v>
      </c>
      <c r="D4" s="40" t="s">
        <v>5</v>
      </c>
    </row>
    <row r="5" spans="1:4" x14ac:dyDescent="0.3">
      <c r="A5" s="73" t="s">
        <v>33</v>
      </c>
      <c r="B5" s="63"/>
      <c r="C5" s="63"/>
      <c r="D5" s="64"/>
    </row>
    <row r="6" spans="1:4" x14ac:dyDescent="0.3">
      <c r="A6" s="52" t="s">
        <v>56</v>
      </c>
      <c r="B6" s="53"/>
      <c r="C6" s="53"/>
      <c r="D6" s="54"/>
    </row>
    <row r="7" spans="1:4" x14ac:dyDescent="0.3">
      <c r="A7" s="55" t="s">
        <v>34</v>
      </c>
      <c r="B7" s="51">
        <v>0</v>
      </c>
      <c r="C7" s="51">
        <v>0</v>
      </c>
      <c r="D7" s="56">
        <f>B7*C7</f>
        <v>0</v>
      </c>
    </row>
    <row r="8" spans="1:4" x14ac:dyDescent="0.3">
      <c r="A8" s="57" t="s">
        <v>35</v>
      </c>
      <c r="B8" s="58"/>
      <c r="C8" s="58"/>
      <c r="D8" s="59">
        <f>D7</f>
        <v>0</v>
      </c>
    </row>
    <row r="9" spans="1:4" x14ac:dyDescent="0.3">
      <c r="A9" s="31" t="s">
        <v>57</v>
      </c>
      <c r="B9" s="32"/>
      <c r="C9" s="33"/>
      <c r="D9" s="34"/>
    </row>
    <row r="10" spans="1:4" s="79" customFormat="1" x14ac:dyDescent="0.3">
      <c r="A10" s="21" t="s">
        <v>36</v>
      </c>
      <c r="B10" s="76">
        <v>0</v>
      </c>
      <c r="C10" s="22">
        <v>1000</v>
      </c>
      <c r="D10" s="82">
        <f t="shared" ref="D10:D21" si="0">B10*C10</f>
        <v>0</v>
      </c>
    </row>
    <row r="11" spans="1:4" x14ac:dyDescent="0.3">
      <c r="A11" s="17" t="s">
        <v>37</v>
      </c>
      <c r="B11" s="8">
        <v>0</v>
      </c>
      <c r="C11" s="9">
        <v>0</v>
      </c>
      <c r="D11" s="18">
        <f t="shared" si="0"/>
        <v>0</v>
      </c>
    </row>
    <row r="12" spans="1:4" x14ac:dyDescent="0.3">
      <c r="A12" s="17" t="s">
        <v>38</v>
      </c>
      <c r="B12" s="8">
        <v>0</v>
      </c>
      <c r="C12" s="9">
        <v>0</v>
      </c>
      <c r="D12" s="18">
        <f t="shared" si="0"/>
        <v>0</v>
      </c>
    </row>
    <row r="13" spans="1:4" x14ac:dyDescent="0.3">
      <c r="A13" s="17" t="s">
        <v>39</v>
      </c>
      <c r="B13" s="8"/>
      <c r="C13" s="9" t="s">
        <v>1</v>
      </c>
      <c r="D13" s="19">
        <v>0</v>
      </c>
    </row>
    <row r="14" spans="1:4" x14ac:dyDescent="0.3">
      <c r="A14" s="17" t="s">
        <v>40</v>
      </c>
      <c r="B14" s="8"/>
      <c r="C14" s="9"/>
      <c r="D14" s="19">
        <f>C14</f>
        <v>0</v>
      </c>
    </row>
    <row r="15" spans="1:4" x14ac:dyDescent="0.3">
      <c r="A15" s="21" t="s">
        <v>41</v>
      </c>
      <c r="B15" s="8">
        <v>0</v>
      </c>
      <c r="C15" s="22">
        <v>0</v>
      </c>
      <c r="D15" s="18">
        <f t="shared" si="0"/>
        <v>0</v>
      </c>
    </row>
    <row r="16" spans="1:4" x14ac:dyDescent="0.3">
      <c r="A16" s="17" t="s">
        <v>42</v>
      </c>
      <c r="B16" s="8">
        <v>0</v>
      </c>
      <c r="C16" s="9">
        <v>0</v>
      </c>
      <c r="D16" s="18">
        <f t="shared" si="0"/>
        <v>0</v>
      </c>
    </row>
    <row r="17" spans="1:4" x14ac:dyDescent="0.3">
      <c r="A17" s="17" t="s">
        <v>43</v>
      </c>
      <c r="B17" s="8">
        <v>0</v>
      </c>
      <c r="C17" s="9">
        <v>0</v>
      </c>
      <c r="D17" s="18">
        <f t="shared" si="0"/>
        <v>0</v>
      </c>
    </row>
    <row r="18" spans="1:4" x14ac:dyDescent="0.3">
      <c r="A18" s="17" t="s">
        <v>44</v>
      </c>
      <c r="B18" s="8">
        <v>0</v>
      </c>
      <c r="C18" s="9">
        <v>0</v>
      </c>
      <c r="D18" s="18">
        <f t="shared" si="0"/>
        <v>0</v>
      </c>
    </row>
    <row r="19" spans="1:4" x14ac:dyDescent="0.3">
      <c r="A19" s="17" t="s">
        <v>45</v>
      </c>
      <c r="B19" s="8">
        <v>0</v>
      </c>
      <c r="C19" s="9">
        <v>0</v>
      </c>
      <c r="D19" s="18">
        <f t="shared" si="0"/>
        <v>0</v>
      </c>
    </row>
    <row r="20" spans="1:4" x14ac:dyDescent="0.3">
      <c r="A20" s="17" t="s">
        <v>46</v>
      </c>
      <c r="B20" s="8">
        <v>0</v>
      </c>
      <c r="C20" s="9">
        <v>0</v>
      </c>
      <c r="D20" s="18">
        <f t="shared" si="0"/>
        <v>0</v>
      </c>
    </row>
    <row r="21" spans="1:4" x14ac:dyDescent="0.3">
      <c r="A21" s="24" t="s">
        <v>47</v>
      </c>
      <c r="B21" s="25">
        <v>0</v>
      </c>
      <c r="C21" s="28">
        <v>0</v>
      </c>
      <c r="D21" s="35">
        <f t="shared" si="0"/>
        <v>0</v>
      </c>
    </row>
    <row r="22" spans="1:4" x14ac:dyDescent="0.3">
      <c r="A22" s="42" t="s">
        <v>48</v>
      </c>
      <c r="B22" s="10"/>
      <c r="C22" s="11"/>
      <c r="D22" s="41">
        <f>SUM(D10:D21)</f>
        <v>0</v>
      </c>
    </row>
    <row r="23" spans="1:4" x14ac:dyDescent="0.3">
      <c r="A23" s="31" t="s">
        <v>58</v>
      </c>
      <c r="B23" s="33"/>
      <c r="C23" s="33"/>
      <c r="D23" s="34"/>
    </row>
    <row r="24" spans="1:4" x14ac:dyDescent="0.3">
      <c r="A24" s="16" t="s">
        <v>49</v>
      </c>
      <c r="B24" s="7"/>
      <c r="C24" s="23" t="s">
        <v>1</v>
      </c>
      <c r="D24" s="29"/>
    </row>
    <row r="25" spans="1:4" x14ac:dyDescent="0.3">
      <c r="A25" s="17" t="s">
        <v>50</v>
      </c>
      <c r="B25" s="8"/>
      <c r="C25" s="20" t="s">
        <v>1</v>
      </c>
      <c r="D25" s="18"/>
    </row>
    <row r="26" spans="1:4" x14ac:dyDescent="0.3">
      <c r="A26" s="17" t="s">
        <v>51</v>
      </c>
      <c r="B26" s="8">
        <v>0</v>
      </c>
      <c r="C26" s="9">
        <v>0</v>
      </c>
      <c r="D26" s="19">
        <f>B26*C26</f>
        <v>0</v>
      </c>
    </row>
    <row r="27" spans="1:4" x14ac:dyDescent="0.3">
      <c r="A27" s="24" t="s">
        <v>52</v>
      </c>
      <c r="B27" s="25"/>
      <c r="C27" s="20" t="s">
        <v>1</v>
      </c>
      <c r="D27" s="30"/>
    </row>
    <row r="28" spans="1:4" x14ac:dyDescent="0.3">
      <c r="A28" s="24" t="s">
        <v>53</v>
      </c>
      <c r="B28" s="25"/>
      <c r="C28" s="20" t="s">
        <v>1</v>
      </c>
      <c r="D28" s="30"/>
    </row>
    <row r="29" spans="1:4" x14ac:dyDescent="0.3">
      <c r="A29" s="17" t="s">
        <v>54</v>
      </c>
      <c r="B29" s="8"/>
      <c r="C29" s="20" t="s">
        <v>1</v>
      </c>
      <c r="D29" s="18"/>
    </row>
    <row r="30" spans="1:4" x14ac:dyDescent="0.3">
      <c r="A30" s="17" t="s">
        <v>55</v>
      </c>
      <c r="B30" s="8">
        <v>0</v>
      </c>
      <c r="C30" s="20">
        <v>0</v>
      </c>
      <c r="D30" s="18">
        <f>B30*C30</f>
        <v>0</v>
      </c>
    </row>
    <row r="31" spans="1:4" x14ac:dyDescent="0.3">
      <c r="A31" s="42" t="s">
        <v>68</v>
      </c>
      <c r="B31" s="10"/>
      <c r="C31" s="11"/>
      <c r="D31" s="41">
        <f>SUM(D24:D30)</f>
        <v>0</v>
      </c>
    </row>
    <row r="32" spans="1:4" x14ac:dyDescent="0.3">
      <c r="A32" s="31" t="s">
        <v>59</v>
      </c>
      <c r="B32" s="25"/>
      <c r="C32" s="26"/>
      <c r="D32" s="35"/>
    </row>
    <row r="33" spans="1:5" x14ac:dyDescent="0.3">
      <c r="A33" s="17" t="s">
        <v>60</v>
      </c>
      <c r="B33" s="8"/>
      <c r="C33" s="9" t="s">
        <v>1</v>
      </c>
      <c r="D33" s="19">
        <v>0</v>
      </c>
    </row>
    <row r="34" spans="1:5" x14ac:dyDescent="0.3">
      <c r="A34" s="17" t="s">
        <v>61</v>
      </c>
      <c r="B34" s="8"/>
      <c r="C34" s="9" t="s">
        <v>1</v>
      </c>
      <c r="D34" s="19">
        <v>0</v>
      </c>
    </row>
    <row r="35" spans="1:5" x14ac:dyDescent="0.3">
      <c r="A35" s="17" t="s">
        <v>62</v>
      </c>
      <c r="B35" s="8"/>
      <c r="C35" s="22" t="s">
        <v>1</v>
      </c>
      <c r="D35" s="68">
        <v>0</v>
      </c>
    </row>
    <row r="36" spans="1:5" x14ac:dyDescent="0.3">
      <c r="A36" s="17" t="s">
        <v>63</v>
      </c>
      <c r="B36" s="8"/>
      <c r="C36" s="22" t="s">
        <v>1</v>
      </c>
      <c r="D36" s="68">
        <v>0</v>
      </c>
    </row>
    <row r="37" spans="1:5" x14ac:dyDescent="0.3">
      <c r="A37" s="17" t="s">
        <v>64</v>
      </c>
      <c r="B37" s="8">
        <v>0</v>
      </c>
      <c r="C37" s="9">
        <v>0</v>
      </c>
      <c r="D37" s="18">
        <f>B37*C37</f>
        <v>0</v>
      </c>
    </row>
    <row r="38" spans="1:5" x14ac:dyDescent="0.3">
      <c r="A38" s="21" t="s">
        <v>48</v>
      </c>
      <c r="B38" s="8">
        <v>0</v>
      </c>
      <c r="C38" s="12">
        <v>0</v>
      </c>
      <c r="D38" s="18">
        <f>B38*C38</f>
        <v>0</v>
      </c>
    </row>
    <row r="39" spans="1:5" x14ac:dyDescent="0.3">
      <c r="A39" s="42" t="s">
        <v>65</v>
      </c>
      <c r="B39" s="10"/>
      <c r="C39" s="11"/>
      <c r="D39" s="41">
        <f>SUM(D33:D38)</f>
        <v>0</v>
      </c>
    </row>
    <row r="40" spans="1:5" x14ac:dyDescent="0.3">
      <c r="A40" s="31" t="s">
        <v>66</v>
      </c>
      <c r="B40" s="25"/>
      <c r="C40" s="26"/>
      <c r="D40" s="35"/>
    </row>
    <row r="41" spans="1:5" x14ac:dyDescent="0.3">
      <c r="A41" s="21" t="s">
        <v>35</v>
      </c>
      <c r="B41" s="8"/>
      <c r="C41" s="22">
        <v>0</v>
      </c>
      <c r="D41" s="68">
        <f>C41</f>
        <v>0</v>
      </c>
      <c r="E41" s="75"/>
    </row>
    <row r="42" spans="1:5" x14ac:dyDescent="0.3">
      <c r="A42" s="42" t="s">
        <v>67</v>
      </c>
      <c r="B42" s="10"/>
      <c r="C42" s="11"/>
      <c r="D42" s="41">
        <f>D41</f>
        <v>0</v>
      </c>
    </row>
    <row r="43" spans="1:5" ht="15" thickBot="1" x14ac:dyDescent="0.35">
      <c r="A43" s="62"/>
      <c r="B43" s="14"/>
      <c r="C43" s="15"/>
      <c r="D43" s="61">
        <f>D8+D22+D31+D39+D42</f>
        <v>0</v>
      </c>
    </row>
    <row r="44" spans="1:5" ht="15" thickBot="1" x14ac:dyDescent="0.35">
      <c r="A44" s="65" t="s">
        <v>69</v>
      </c>
      <c r="B44" s="66"/>
      <c r="C44" s="66"/>
      <c r="D44" s="67"/>
    </row>
    <row r="45" spans="1:5" x14ac:dyDescent="0.3">
      <c r="A45" s="36" t="s">
        <v>70</v>
      </c>
      <c r="B45" s="25"/>
      <c r="C45" s="26"/>
      <c r="D45" s="35"/>
    </row>
    <row r="46" spans="1:5" x14ac:dyDescent="0.3">
      <c r="A46" s="17" t="s">
        <v>71</v>
      </c>
      <c r="B46" s="8"/>
      <c r="C46" s="9">
        <v>0</v>
      </c>
      <c r="D46" s="19">
        <f>C46</f>
        <v>0</v>
      </c>
    </row>
    <row r="47" spans="1:5" x14ac:dyDescent="0.3">
      <c r="A47" s="21" t="s">
        <v>72</v>
      </c>
      <c r="B47" s="8"/>
      <c r="C47" s="9">
        <v>0</v>
      </c>
      <c r="D47" s="19">
        <f>C47</f>
        <v>0</v>
      </c>
    </row>
    <row r="48" spans="1:5" x14ac:dyDescent="0.3">
      <c r="A48" s="42" t="s">
        <v>35</v>
      </c>
      <c r="B48" s="10"/>
      <c r="C48" s="11"/>
      <c r="D48" s="41">
        <f>SUM(D46:D47)</f>
        <v>0</v>
      </c>
    </row>
    <row r="49" spans="1:4" x14ac:dyDescent="0.3">
      <c r="A49" s="43" t="s">
        <v>73</v>
      </c>
      <c r="B49" s="25"/>
      <c r="C49" s="26"/>
      <c r="D49" s="35"/>
    </row>
    <row r="50" spans="1:4" x14ac:dyDescent="0.3">
      <c r="A50" s="17" t="s">
        <v>84</v>
      </c>
      <c r="B50" s="8">
        <v>0</v>
      </c>
      <c r="C50" s="9">
        <v>0</v>
      </c>
      <c r="D50" s="19">
        <f t="shared" ref="D50:D56" si="1">B50*C50</f>
        <v>0</v>
      </c>
    </row>
    <row r="51" spans="1:4" x14ac:dyDescent="0.3">
      <c r="A51" s="69" t="s">
        <v>74</v>
      </c>
      <c r="B51" s="70">
        <v>0</v>
      </c>
      <c r="C51" s="71">
        <v>2000</v>
      </c>
      <c r="D51" s="72">
        <f t="shared" si="1"/>
        <v>0</v>
      </c>
    </row>
    <row r="52" spans="1:4" x14ac:dyDescent="0.3">
      <c r="A52" s="69" t="s">
        <v>75</v>
      </c>
      <c r="B52" s="70">
        <v>0</v>
      </c>
      <c r="C52" s="71">
        <v>0</v>
      </c>
      <c r="D52" s="72">
        <f t="shared" si="1"/>
        <v>0</v>
      </c>
    </row>
    <row r="53" spans="1:4" x14ac:dyDescent="0.3">
      <c r="A53" s="69" t="s">
        <v>76</v>
      </c>
      <c r="B53" s="70">
        <v>0</v>
      </c>
      <c r="C53" s="71">
        <v>0</v>
      </c>
      <c r="D53" s="72">
        <f t="shared" si="1"/>
        <v>0</v>
      </c>
    </row>
    <row r="54" spans="1:4" x14ac:dyDescent="0.3">
      <c r="A54" s="69" t="s">
        <v>77</v>
      </c>
      <c r="B54" s="70">
        <v>1</v>
      </c>
      <c r="C54" s="71">
        <v>2000</v>
      </c>
      <c r="D54" s="72">
        <f t="shared" si="1"/>
        <v>2000</v>
      </c>
    </row>
    <row r="55" spans="1:4" x14ac:dyDescent="0.3">
      <c r="A55" s="69" t="s">
        <v>121</v>
      </c>
      <c r="B55" s="70">
        <v>0</v>
      </c>
      <c r="C55" s="71">
        <v>25000</v>
      </c>
      <c r="D55" s="72">
        <f t="shared" si="1"/>
        <v>0</v>
      </c>
    </row>
    <row r="56" spans="1:4" x14ac:dyDescent="0.3">
      <c r="A56" s="69" t="s">
        <v>141</v>
      </c>
      <c r="B56" s="70">
        <v>0</v>
      </c>
      <c r="C56" s="71">
        <v>2000</v>
      </c>
      <c r="D56" s="72">
        <f t="shared" si="1"/>
        <v>0</v>
      </c>
    </row>
    <row r="57" spans="1:4" x14ac:dyDescent="0.3">
      <c r="A57" s="42" t="s">
        <v>48</v>
      </c>
      <c r="B57" s="10"/>
      <c r="C57" s="11"/>
      <c r="D57" s="41">
        <f>D50+D51+D52+D53+D54</f>
        <v>2000</v>
      </c>
    </row>
    <row r="58" spans="1:4" x14ac:dyDescent="0.3">
      <c r="A58" s="36" t="s">
        <v>78</v>
      </c>
      <c r="B58" s="25"/>
      <c r="C58" s="26"/>
      <c r="D58" s="35"/>
    </row>
    <row r="59" spans="1:4" x14ac:dyDescent="0.3">
      <c r="A59" s="17" t="s">
        <v>79</v>
      </c>
      <c r="B59" s="8">
        <v>0</v>
      </c>
      <c r="C59" s="9">
        <v>0</v>
      </c>
      <c r="D59" s="19">
        <f>C59</f>
        <v>0</v>
      </c>
    </row>
    <row r="60" spans="1:4" x14ac:dyDescent="0.3">
      <c r="A60" s="69" t="s">
        <v>80</v>
      </c>
      <c r="B60" s="70">
        <v>0</v>
      </c>
      <c r="C60" s="71">
        <v>0</v>
      </c>
      <c r="D60" s="72">
        <f>B60*C60</f>
        <v>0</v>
      </c>
    </row>
    <row r="61" spans="1:4" x14ac:dyDescent="0.3">
      <c r="A61" s="69" t="s">
        <v>81</v>
      </c>
      <c r="B61" s="70">
        <v>0</v>
      </c>
      <c r="C61" s="71">
        <v>3500</v>
      </c>
      <c r="D61" s="72">
        <f>B61*C61</f>
        <v>0</v>
      </c>
    </row>
    <row r="62" spans="1:4" x14ac:dyDescent="0.3">
      <c r="A62" s="42" t="s">
        <v>83</v>
      </c>
      <c r="B62" s="10"/>
      <c r="C62" s="11"/>
      <c r="D62" s="41">
        <f>SUM(D59:D60)</f>
        <v>0</v>
      </c>
    </row>
    <row r="63" spans="1:4" ht="15" thickBot="1" x14ac:dyDescent="0.35">
      <c r="A63" s="62" t="s">
        <v>48</v>
      </c>
      <c r="B63" s="14"/>
      <c r="C63" s="15"/>
      <c r="D63" s="61">
        <f>D48+D57+D62</f>
        <v>2000</v>
      </c>
    </row>
    <row r="64" spans="1:4" ht="15" thickBot="1" x14ac:dyDescent="0.35">
      <c r="A64" s="65" t="s">
        <v>82</v>
      </c>
      <c r="B64" s="66"/>
      <c r="C64" s="66"/>
      <c r="D64" s="67"/>
    </row>
    <row r="65" spans="1:4" x14ac:dyDescent="0.3">
      <c r="A65" s="31" t="s">
        <v>122</v>
      </c>
      <c r="B65" s="25"/>
      <c r="C65" s="26"/>
      <c r="D65" s="35"/>
    </row>
    <row r="66" spans="1:4" x14ac:dyDescent="0.3">
      <c r="A66" s="17" t="s">
        <v>85</v>
      </c>
      <c r="B66" s="8">
        <v>0</v>
      </c>
      <c r="C66" s="9">
        <v>0</v>
      </c>
      <c r="D66" s="18">
        <f>B66*C66</f>
        <v>0</v>
      </c>
    </row>
    <row r="67" spans="1:4" x14ac:dyDescent="0.3">
      <c r="A67" s="77" t="s">
        <v>86</v>
      </c>
      <c r="B67" s="8"/>
      <c r="C67" s="9"/>
      <c r="D67" s="18">
        <f>B67*C67</f>
        <v>0</v>
      </c>
    </row>
    <row r="68" spans="1:4" x14ac:dyDescent="0.3">
      <c r="A68" s="17" t="s">
        <v>87</v>
      </c>
      <c r="B68" s="8"/>
      <c r="C68" s="9"/>
      <c r="D68" s="49">
        <f>D66+D67</f>
        <v>0</v>
      </c>
    </row>
    <row r="69" spans="1:4" x14ac:dyDescent="0.3">
      <c r="A69" s="47" t="s">
        <v>48</v>
      </c>
      <c r="B69" s="8"/>
      <c r="C69" s="9"/>
      <c r="D69" s="19"/>
    </row>
    <row r="70" spans="1:4" x14ac:dyDescent="0.3">
      <c r="A70" s="24" t="s">
        <v>88</v>
      </c>
      <c r="B70" s="25">
        <v>1</v>
      </c>
      <c r="C70" s="28">
        <v>4500</v>
      </c>
      <c r="D70" s="30">
        <f t="shared" ref="D70:D85" si="2">B70*C70</f>
        <v>4500</v>
      </c>
    </row>
    <row r="71" spans="1:4" x14ac:dyDescent="0.3">
      <c r="A71" s="69" t="s">
        <v>89</v>
      </c>
      <c r="B71" s="70">
        <v>1</v>
      </c>
      <c r="C71" s="71">
        <v>3000</v>
      </c>
      <c r="D71" s="72">
        <f t="shared" si="2"/>
        <v>3000</v>
      </c>
    </row>
    <row r="72" spans="1:4" x14ac:dyDescent="0.3">
      <c r="A72" s="24" t="s">
        <v>90</v>
      </c>
      <c r="B72" s="25">
        <v>1</v>
      </c>
      <c r="C72" s="28">
        <v>3000</v>
      </c>
      <c r="D72" s="30">
        <f t="shared" si="2"/>
        <v>3000</v>
      </c>
    </row>
    <row r="73" spans="1:4" x14ac:dyDescent="0.3">
      <c r="A73" s="24" t="s">
        <v>91</v>
      </c>
      <c r="B73" s="25">
        <v>1</v>
      </c>
      <c r="C73" s="28">
        <v>3000</v>
      </c>
      <c r="D73" s="30">
        <f t="shared" si="2"/>
        <v>3000</v>
      </c>
    </row>
    <row r="74" spans="1:4" x14ac:dyDescent="0.3">
      <c r="A74" s="24" t="s">
        <v>92</v>
      </c>
      <c r="B74" s="25">
        <v>0</v>
      </c>
      <c r="C74" s="28">
        <v>0</v>
      </c>
      <c r="D74" s="30">
        <f t="shared" si="2"/>
        <v>0</v>
      </c>
    </row>
    <row r="75" spans="1:4" x14ac:dyDescent="0.3">
      <c r="A75" s="69" t="s">
        <v>93</v>
      </c>
      <c r="B75" s="70">
        <v>1</v>
      </c>
      <c r="C75" s="71">
        <v>3000</v>
      </c>
      <c r="D75" s="72">
        <f t="shared" si="2"/>
        <v>3000</v>
      </c>
    </row>
    <row r="76" spans="1:4" x14ac:dyDescent="0.3">
      <c r="A76" s="24" t="s">
        <v>94</v>
      </c>
      <c r="B76" s="25">
        <v>0</v>
      </c>
      <c r="C76" s="28">
        <v>0</v>
      </c>
      <c r="D76" s="30">
        <f t="shared" si="2"/>
        <v>0</v>
      </c>
    </row>
    <row r="77" spans="1:4" x14ac:dyDescent="0.3">
      <c r="A77" s="24" t="s">
        <v>95</v>
      </c>
      <c r="B77" s="25">
        <v>0</v>
      </c>
      <c r="C77" s="28">
        <v>0</v>
      </c>
      <c r="D77" s="30">
        <f t="shared" si="2"/>
        <v>0</v>
      </c>
    </row>
    <row r="78" spans="1:4" x14ac:dyDescent="0.3">
      <c r="A78" s="69" t="s">
        <v>96</v>
      </c>
      <c r="B78" s="70">
        <v>0</v>
      </c>
      <c r="C78" s="71">
        <v>0</v>
      </c>
      <c r="D78" s="72">
        <f t="shared" si="2"/>
        <v>0</v>
      </c>
    </row>
    <row r="79" spans="1:4" s="183" customFormat="1" x14ac:dyDescent="0.3">
      <c r="A79" s="174" t="s">
        <v>97</v>
      </c>
      <c r="B79" s="175">
        <v>0</v>
      </c>
      <c r="C79" s="176">
        <v>25000</v>
      </c>
      <c r="D79" s="177">
        <f t="shared" si="2"/>
        <v>0</v>
      </c>
    </row>
    <row r="80" spans="1:4" x14ac:dyDescent="0.3">
      <c r="A80" s="69" t="s">
        <v>98</v>
      </c>
      <c r="B80" s="70">
        <v>1</v>
      </c>
      <c r="C80" s="71">
        <v>25000</v>
      </c>
      <c r="D80" s="72">
        <f t="shared" si="2"/>
        <v>25000</v>
      </c>
    </row>
    <row r="81" spans="1:4" x14ac:dyDescent="0.3">
      <c r="A81" s="69" t="s">
        <v>99</v>
      </c>
      <c r="B81" s="70">
        <v>0</v>
      </c>
      <c r="C81" s="71">
        <v>15000</v>
      </c>
      <c r="D81" s="72">
        <f t="shared" si="2"/>
        <v>0</v>
      </c>
    </row>
    <row r="82" spans="1:4" x14ac:dyDescent="0.3">
      <c r="A82" s="69" t="s">
        <v>100</v>
      </c>
      <c r="B82" s="70">
        <v>0</v>
      </c>
      <c r="C82" s="71">
        <v>3000</v>
      </c>
      <c r="D82" s="72">
        <f t="shared" si="2"/>
        <v>0</v>
      </c>
    </row>
    <row r="83" spans="1:4" s="3" customFormat="1" ht="17.25" customHeight="1" x14ac:dyDescent="0.3">
      <c r="A83" s="174" t="s">
        <v>101</v>
      </c>
      <c r="B83" s="175">
        <v>0</v>
      </c>
      <c r="C83" s="176">
        <v>35000</v>
      </c>
      <c r="D83" s="177">
        <f t="shared" si="2"/>
        <v>0</v>
      </c>
    </row>
    <row r="84" spans="1:4" x14ac:dyDescent="0.3">
      <c r="A84" s="174" t="s">
        <v>111</v>
      </c>
      <c r="B84" s="175">
        <v>0</v>
      </c>
      <c r="C84" s="176">
        <v>3000</v>
      </c>
      <c r="D84" s="177">
        <f t="shared" si="2"/>
        <v>0</v>
      </c>
    </row>
    <row r="85" spans="1:4" x14ac:dyDescent="0.3">
      <c r="A85" s="174" t="s">
        <v>112</v>
      </c>
      <c r="B85" s="175">
        <v>0</v>
      </c>
      <c r="C85" s="176">
        <v>3000</v>
      </c>
      <c r="D85" s="177">
        <f t="shared" si="2"/>
        <v>0</v>
      </c>
    </row>
    <row r="86" spans="1:4" x14ac:dyDescent="0.3">
      <c r="A86" s="174" t="s">
        <v>113</v>
      </c>
      <c r="B86" s="175">
        <v>0</v>
      </c>
      <c r="C86" s="176">
        <v>3000</v>
      </c>
      <c r="D86" s="177">
        <f>C86*B86</f>
        <v>0</v>
      </c>
    </row>
    <row r="87" spans="1:4" x14ac:dyDescent="0.3">
      <c r="A87" s="24" t="s">
        <v>114</v>
      </c>
      <c r="B87" s="25"/>
      <c r="C87" s="28"/>
      <c r="D87" s="50">
        <f>SUM(D70:D80)</f>
        <v>41500</v>
      </c>
    </row>
    <row r="88" spans="1:4" x14ac:dyDescent="0.3">
      <c r="A88" s="48" t="s">
        <v>35</v>
      </c>
      <c r="B88" s="25"/>
      <c r="C88" s="28"/>
      <c r="D88" s="30"/>
    </row>
    <row r="89" spans="1:4" s="79" customFormat="1" x14ac:dyDescent="0.3">
      <c r="A89" s="24" t="s">
        <v>102</v>
      </c>
      <c r="B89" s="25">
        <v>0</v>
      </c>
      <c r="C89" s="28">
        <v>0</v>
      </c>
      <c r="D89" s="30">
        <f t="shared" ref="D89:D97" si="3">B89*C89</f>
        <v>0</v>
      </c>
    </row>
    <row r="90" spans="1:4" x14ac:dyDescent="0.3">
      <c r="A90" s="24" t="s">
        <v>103</v>
      </c>
      <c r="B90" s="25">
        <v>1</v>
      </c>
      <c r="C90" s="28">
        <v>4000</v>
      </c>
      <c r="D90" s="30">
        <f t="shared" si="3"/>
        <v>4000</v>
      </c>
    </row>
    <row r="91" spans="1:4" x14ac:dyDescent="0.3">
      <c r="A91" s="24" t="s">
        <v>104</v>
      </c>
      <c r="B91" s="25"/>
      <c r="C91" s="28">
        <v>0</v>
      </c>
      <c r="D91" s="30">
        <f t="shared" si="3"/>
        <v>0</v>
      </c>
    </row>
    <row r="92" spans="1:4" x14ac:dyDescent="0.3">
      <c r="A92" s="69" t="s">
        <v>105</v>
      </c>
      <c r="B92" s="70">
        <v>1</v>
      </c>
      <c r="C92" s="71">
        <v>4000</v>
      </c>
      <c r="D92" s="72">
        <f t="shared" si="3"/>
        <v>4000</v>
      </c>
    </row>
    <row r="93" spans="1:4" x14ac:dyDescent="0.3">
      <c r="A93" s="24" t="s">
        <v>106</v>
      </c>
      <c r="B93" s="25">
        <v>0</v>
      </c>
      <c r="C93" s="28">
        <v>0</v>
      </c>
      <c r="D93" s="30">
        <f t="shared" si="3"/>
        <v>0</v>
      </c>
    </row>
    <row r="94" spans="1:4" x14ac:dyDescent="0.3">
      <c r="A94" s="24" t="s">
        <v>107</v>
      </c>
      <c r="B94" s="25">
        <v>0</v>
      </c>
      <c r="C94" s="28">
        <v>0</v>
      </c>
      <c r="D94" s="30">
        <f t="shared" si="3"/>
        <v>0</v>
      </c>
    </row>
    <row r="95" spans="1:4" x14ac:dyDescent="0.3">
      <c r="A95" s="24" t="s">
        <v>108</v>
      </c>
      <c r="B95" s="25">
        <v>0</v>
      </c>
      <c r="C95" s="28">
        <v>0</v>
      </c>
      <c r="D95" s="30">
        <f t="shared" si="3"/>
        <v>0</v>
      </c>
    </row>
    <row r="96" spans="1:4" x14ac:dyDescent="0.3">
      <c r="A96" s="24" t="s">
        <v>109</v>
      </c>
      <c r="B96" s="25">
        <v>0</v>
      </c>
      <c r="C96" s="28">
        <v>0</v>
      </c>
      <c r="D96" s="30">
        <f t="shared" si="3"/>
        <v>0</v>
      </c>
    </row>
    <row r="97" spans="1:4" x14ac:dyDescent="0.3">
      <c r="A97" s="24" t="s">
        <v>110</v>
      </c>
      <c r="B97" s="25">
        <v>0</v>
      </c>
      <c r="C97" s="26">
        <v>0</v>
      </c>
      <c r="D97" s="30">
        <f t="shared" si="3"/>
        <v>0</v>
      </c>
    </row>
    <row r="98" spans="1:4" x14ac:dyDescent="0.3">
      <c r="A98" s="195" t="s">
        <v>0</v>
      </c>
      <c r="B98" s="32"/>
      <c r="C98" s="33"/>
      <c r="D98" s="194">
        <f>D89+D90+D91+D92+D93+D94+D95+D96</f>
        <v>8000</v>
      </c>
    </row>
    <row r="99" spans="1:4" x14ac:dyDescent="0.3">
      <c r="A99" s="31" t="s">
        <v>115</v>
      </c>
      <c r="B99" s="197">
        <v>0</v>
      </c>
      <c r="C99" s="198">
        <v>0</v>
      </c>
      <c r="D99" s="196">
        <f>D68+D87+D98</f>
        <v>49500</v>
      </c>
    </row>
    <row r="100" spans="1:4" x14ac:dyDescent="0.3">
      <c r="A100" s="144" t="s">
        <v>116</v>
      </c>
      <c r="B100" s="144">
        <v>0</v>
      </c>
      <c r="C100" s="144">
        <v>2500</v>
      </c>
      <c r="D100" s="86">
        <f>C100*B100</f>
        <v>0</v>
      </c>
    </row>
    <row r="101" spans="1:4" x14ac:dyDescent="0.3">
      <c r="A101" s="24" t="s">
        <v>28</v>
      </c>
      <c r="B101" s="84">
        <v>1</v>
      </c>
      <c r="C101" s="85">
        <v>75</v>
      </c>
      <c r="D101" s="86">
        <f>C101*B101</f>
        <v>75</v>
      </c>
    </row>
    <row r="102" spans="1:4" x14ac:dyDescent="0.3">
      <c r="A102" s="24" t="s">
        <v>117</v>
      </c>
      <c r="B102" s="84">
        <v>1</v>
      </c>
      <c r="C102" s="85">
        <v>175</v>
      </c>
      <c r="D102" s="86">
        <f>C102*B102</f>
        <v>175</v>
      </c>
    </row>
    <row r="103" spans="1:4" x14ac:dyDescent="0.3">
      <c r="A103" s="89" t="s">
        <v>118</v>
      </c>
      <c r="B103" s="84"/>
      <c r="C103" s="85"/>
      <c r="D103" s="86">
        <f>SUM(D101:D102)</f>
        <v>250</v>
      </c>
    </row>
    <row r="104" spans="1:4" ht="15" thickBot="1" x14ac:dyDescent="0.35">
      <c r="A104" s="74"/>
      <c r="B104" s="44"/>
      <c r="C104" s="45"/>
      <c r="D104" s="46">
        <f>D8+D22+D31+D39+D42+D48+D57+D62+D68+D87+D98+D100+D103</f>
        <v>51750</v>
      </c>
    </row>
    <row r="105" spans="1:4" x14ac:dyDescent="0.3">
      <c r="A105" t="s">
        <v>119</v>
      </c>
    </row>
    <row r="106" spans="1:4" x14ac:dyDescent="0.3">
      <c r="A106" s="78" t="s">
        <v>123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8"/>
  <sheetViews>
    <sheetView zoomScale="96" workbookViewId="0">
      <selection activeCell="D56" sqref="A56:XFD56"/>
    </sheetView>
  </sheetViews>
  <sheetFormatPr baseColWidth="10" defaultColWidth="11.44140625" defaultRowHeight="14.4" x14ac:dyDescent="0.3"/>
  <cols>
    <col min="1" max="1" width="52.77734375" style="75" customWidth="1"/>
    <col min="2" max="2" width="13.44140625" style="75" customWidth="1"/>
    <col min="3" max="3" width="11.44140625" style="75" customWidth="1"/>
    <col min="4" max="4" width="13.44140625" style="75" customWidth="1"/>
  </cols>
  <sheetData>
    <row r="1" spans="1:6" ht="21" x14ac:dyDescent="0.4">
      <c r="A1" s="112" t="s">
        <v>31</v>
      </c>
      <c r="B1" s="113"/>
      <c r="C1" s="113"/>
      <c r="D1" s="113"/>
    </row>
    <row r="2" spans="1:6" ht="21.75" customHeight="1" x14ac:dyDescent="0.3">
      <c r="A2" s="113"/>
      <c r="B2" s="113"/>
      <c r="C2" s="113"/>
      <c r="D2" s="113"/>
    </row>
    <row r="3" spans="1:6" s="1" customFormat="1" ht="18" thickBot="1" x14ac:dyDescent="0.35">
      <c r="A3" s="114"/>
      <c r="B3" s="115"/>
      <c r="C3" s="115"/>
      <c r="D3" s="115"/>
    </row>
    <row r="4" spans="1:6" s="1" customFormat="1" ht="35.25" customHeight="1" thickBot="1" x14ac:dyDescent="0.35">
      <c r="A4" s="116" t="s">
        <v>120</v>
      </c>
      <c r="B4" s="117" t="s">
        <v>3</v>
      </c>
      <c r="C4" s="118" t="s">
        <v>4</v>
      </c>
      <c r="D4" s="119" t="s">
        <v>32</v>
      </c>
    </row>
    <row r="5" spans="1:6" s="1" customFormat="1" x14ac:dyDescent="0.3">
      <c r="A5" s="120" t="s">
        <v>33</v>
      </c>
      <c r="B5" s="121"/>
      <c r="C5" s="121"/>
      <c r="D5" s="122"/>
    </row>
    <row r="6" spans="1:6" s="1" customFormat="1" x14ac:dyDescent="0.3">
      <c r="A6" s="123" t="s">
        <v>56</v>
      </c>
      <c r="B6" s="124"/>
      <c r="C6" s="124"/>
      <c r="D6" s="125"/>
    </row>
    <row r="7" spans="1:6" s="1" customFormat="1" x14ac:dyDescent="0.3">
      <c r="A7" s="108" t="s">
        <v>34</v>
      </c>
      <c r="B7" s="109">
        <v>0</v>
      </c>
      <c r="C7" s="109">
        <v>0</v>
      </c>
      <c r="D7" s="110">
        <f>B7*C7</f>
        <v>0</v>
      </c>
    </row>
    <row r="8" spans="1:6" s="1" customFormat="1" x14ac:dyDescent="0.3">
      <c r="A8" s="126" t="s">
        <v>35</v>
      </c>
      <c r="B8" s="127"/>
      <c r="C8" s="127"/>
      <c r="D8" s="59">
        <f>D7</f>
        <v>0</v>
      </c>
    </row>
    <row r="9" spans="1:6" s="2" customFormat="1" ht="17.25" customHeight="1" x14ac:dyDescent="0.3">
      <c r="A9" s="36" t="s">
        <v>57</v>
      </c>
      <c r="B9" s="128"/>
      <c r="C9" s="129"/>
      <c r="D9" s="130"/>
    </row>
    <row r="10" spans="1:6" s="80" customFormat="1" ht="17.25" customHeight="1" x14ac:dyDescent="0.3">
      <c r="A10" s="21" t="s">
        <v>36</v>
      </c>
      <c r="B10" s="76">
        <v>0</v>
      </c>
      <c r="C10" s="22">
        <v>1000</v>
      </c>
      <c r="D10" s="82">
        <f>B10*C10</f>
        <v>0</v>
      </c>
    </row>
    <row r="11" spans="1:6" s="80" customFormat="1" ht="17.25" customHeight="1" x14ac:dyDescent="0.3">
      <c r="A11" s="21" t="s">
        <v>37</v>
      </c>
      <c r="B11" s="76">
        <v>0</v>
      </c>
      <c r="C11" s="22">
        <v>1300</v>
      </c>
      <c r="D11" s="82">
        <f t="shared" ref="D11:D19" si="0">B11*C11</f>
        <v>0</v>
      </c>
    </row>
    <row r="12" spans="1:6" s="80" customFormat="1" ht="17.25" customHeight="1" x14ac:dyDescent="0.3">
      <c r="A12" s="21" t="s">
        <v>38</v>
      </c>
      <c r="B12" s="76">
        <v>0</v>
      </c>
      <c r="C12" s="22">
        <v>2300</v>
      </c>
      <c r="D12" s="82">
        <f t="shared" si="0"/>
        <v>0</v>
      </c>
      <c r="F12" s="80" t="s">
        <v>2</v>
      </c>
    </row>
    <row r="13" spans="1:6" s="3" customFormat="1" ht="17.25" customHeight="1" x14ac:dyDescent="0.3">
      <c r="A13" s="21" t="s">
        <v>39</v>
      </c>
      <c r="B13" s="76"/>
      <c r="C13" s="22" t="s">
        <v>1</v>
      </c>
      <c r="D13" s="68">
        <v>0</v>
      </c>
    </row>
    <row r="14" spans="1:6" s="3" customFormat="1" ht="17.25" customHeight="1" x14ac:dyDescent="0.3">
      <c r="A14" s="21" t="s">
        <v>40</v>
      </c>
      <c r="B14" s="76"/>
      <c r="C14" s="22" t="s">
        <v>1</v>
      </c>
      <c r="D14" s="68">
        <v>0</v>
      </c>
    </row>
    <row r="15" spans="1:6" s="3" customFormat="1" ht="17.25" customHeight="1" x14ac:dyDescent="0.3">
      <c r="A15" s="21" t="s">
        <v>41</v>
      </c>
      <c r="B15" s="76">
        <v>0</v>
      </c>
      <c r="C15" s="22">
        <v>0</v>
      </c>
      <c r="D15" s="82">
        <f t="shared" si="0"/>
        <v>0</v>
      </c>
    </row>
    <row r="16" spans="1:6" s="3" customFormat="1" ht="17.25" customHeight="1" x14ac:dyDescent="0.3">
      <c r="A16" s="21" t="s">
        <v>42</v>
      </c>
      <c r="B16" s="76">
        <v>0</v>
      </c>
      <c r="C16" s="22">
        <v>0</v>
      </c>
      <c r="D16" s="82">
        <f t="shared" si="0"/>
        <v>0</v>
      </c>
    </row>
    <row r="17" spans="1:4" s="3" customFormat="1" ht="17.25" customHeight="1" x14ac:dyDescent="0.3">
      <c r="A17" s="21" t="s">
        <v>43</v>
      </c>
      <c r="B17" s="76">
        <v>0</v>
      </c>
      <c r="C17" s="22">
        <v>0</v>
      </c>
      <c r="D17" s="82">
        <f t="shared" si="0"/>
        <v>0</v>
      </c>
    </row>
    <row r="18" spans="1:4" s="3" customFormat="1" ht="17.25" customHeight="1" x14ac:dyDescent="0.3">
      <c r="A18" s="21" t="s">
        <v>44</v>
      </c>
      <c r="B18" s="76">
        <v>0</v>
      </c>
      <c r="C18" s="22">
        <v>0</v>
      </c>
      <c r="D18" s="82">
        <f t="shared" si="0"/>
        <v>0</v>
      </c>
    </row>
    <row r="19" spans="1:4" s="3" customFormat="1" ht="17.25" customHeight="1" x14ac:dyDescent="0.3">
      <c r="A19" s="21" t="s">
        <v>45</v>
      </c>
      <c r="B19" s="76">
        <v>0</v>
      </c>
      <c r="C19" s="22">
        <v>0</v>
      </c>
      <c r="D19" s="82">
        <f t="shared" si="0"/>
        <v>0</v>
      </c>
    </row>
    <row r="20" spans="1:4" s="3" customFormat="1" ht="17.25" customHeight="1" x14ac:dyDescent="0.3">
      <c r="A20" s="21" t="s">
        <v>46</v>
      </c>
      <c r="B20" s="76">
        <v>0</v>
      </c>
      <c r="C20" s="22">
        <v>0</v>
      </c>
      <c r="D20" s="82">
        <f>B20*C20</f>
        <v>0</v>
      </c>
    </row>
    <row r="21" spans="1:4" s="3" customFormat="1" ht="17.25" customHeight="1" x14ac:dyDescent="0.3">
      <c r="A21" s="69" t="s">
        <v>47</v>
      </c>
      <c r="B21" s="70">
        <v>0</v>
      </c>
      <c r="C21" s="71">
        <v>0</v>
      </c>
      <c r="D21" s="88">
        <f>B21*C21</f>
        <v>0</v>
      </c>
    </row>
    <row r="22" spans="1:4" s="4" customFormat="1" ht="17.25" customHeight="1" x14ac:dyDescent="0.3">
      <c r="A22" s="83" t="s">
        <v>48</v>
      </c>
      <c r="B22" s="84"/>
      <c r="C22" s="85"/>
      <c r="D22" s="86">
        <f>D10+D11+D12+D13+D14+D15+D16+D17+D18+D19+D20+D21</f>
        <v>0</v>
      </c>
    </row>
    <row r="23" spans="1:4" s="3" customFormat="1" ht="17.25" customHeight="1" x14ac:dyDescent="0.3">
      <c r="A23" s="36" t="s">
        <v>58</v>
      </c>
      <c r="B23" s="129"/>
      <c r="C23" s="129"/>
      <c r="D23" s="130"/>
    </row>
    <row r="24" spans="1:4" s="3" customFormat="1" ht="17.25" customHeight="1" x14ac:dyDescent="0.3">
      <c r="A24" s="131" t="s">
        <v>49</v>
      </c>
      <c r="B24" s="132"/>
      <c r="C24" s="133" t="s">
        <v>1</v>
      </c>
      <c r="D24" s="134"/>
    </row>
    <row r="25" spans="1:4" s="3" customFormat="1" ht="17.25" customHeight="1" x14ac:dyDescent="0.3">
      <c r="A25" s="21" t="s">
        <v>50</v>
      </c>
      <c r="B25" s="76"/>
      <c r="C25" s="135" t="s">
        <v>1</v>
      </c>
      <c r="D25" s="82"/>
    </row>
    <row r="26" spans="1:4" s="3" customFormat="1" ht="17.25" customHeight="1" x14ac:dyDescent="0.3">
      <c r="A26" s="21" t="s">
        <v>51</v>
      </c>
      <c r="B26" s="76">
        <v>0</v>
      </c>
      <c r="C26" s="133" t="s">
        <v>1</v>
      </c>
      <c r="D26" s="68"/>
    </row>
    <row r="27" spans="1:4" s="27" customFormat="1" ht="17.25" customHeight="1" x14ac:dyDescent="0.3">
      <c r="A27" s="69" t="s">
        <v>52</v>
      </c>
      <c r="B27" s="70"/>
      <c r="C27" s="135" t="s">
        <v>1</v>
      </c>
      <c r="D27" s="72"/>
    </row>
    <row r="28" spans="1:4" s="27" customFormat="1" ht="17.25" customHeight="1" x14ac:dyDescent="0.3">
      <c r="A28" s="69" t="s">
        <v>53</v>
      </c>
      <c r="B28" s="70"/>
      <c r="C28" s="135" t="s">
        <v>1</v>
      </c>
      <c r="D28" s="72"/>
    </row>
    <row r="29" spans="1:4" s="3" customFormat="1" ht="17.25" customHeight="1" x14ac:dyDescent="0.3">
      <c r="A29" s="21" t="s">
        <v>54</v>
      </c>
      <c r="B29" s="76"/>
      <c r="C29" s="135" t="s">
        <v>1</v>
      </c>
      <c r="D29" s="82"/>
    </row>
    <row r="30" spans="1:4" s="3" customFormat="1" ht="17.25" customHeight="1" x14ac:dyDescent="0.3">
      <c r="A30" s="166" t="s">
        <v>55</v>
      </c>
      <c r="B30" s="167"/>
      <c r="C30" s="168">
        <v>350</v>
      </c>
      <c r="D30" s="169">
        <f>B30*C30</f>
        <v>0</v>
      </c>
    </row>
    <row r="31" spans="1:4" s="4" customFormat="1" ht="17.25" customHeight="1" x14ac:dyDescent="0.3">
      <c r="A31" s="83" t="s">
        <v>68</v>
      </c>
      <c r="B31" s="84"/>
      <c r="C31" s="85"/>
      <c r="D31" s="86">
        <f>SUM(D24:D30)</f>
        <v>0</v>
      </c>
    </row>
    <row r="32" spans="1:4" x14ac:dyDescent="0.3">
      <c r="A32" s="36" t="s">
        <v>59</v>
      </c>
      <c r="B32" s="70"/>
      <c r="C32" s="87"/>
      <c r="D32" s="88"/>
    </row>
    <row r="33" spans="1:4" x14ac:dyDescent="0.3">
      <c r="A33" s="21" t="s">
        <v>60</v>
      </c>
      <c r="B33" s="76"/>
      <c r="C33" s="22" t="s">
        <v>1</v>
      </c>
      <c r="D33" s="68">
        <v>0</v>
      </c>
    </row>
    <row r="34" spans="1:4" x14ac:dyDescent="0.3">
      <c r="A34" s="21" t="s">
        <v>61</v>
      </c>
      <c r="B34" s="76"/>
      <c r="C34" s="22" t="s">
        <v>1</v>
      </c>
      <c r="D34" s="68">
        <v>0</v>
      </c>
    </row>
    <row r="35" spans="1:4" x14ac:dyDescent="0.3">
      <c r="A35" s="21" t="s">
        <v>62</v>
      </c>
      <c r="B35" s="76"/>
      <c r="C35" s="22" t="s">
        <v>1</v>
      </c>
      <c r="D35" s="68">
        <v>0</v>
      </c>
    </row>
    <row r="36" spans="1:4" x14ac:dyDescent="0.3">
      <c r="A36" s="21" t="s">
        <v>63</v>
      </c>
      <c r="B36" s="76"/>
      <c r="C36" s="22" t="s">
        <v>1</v>
      </c>
      <c r="D36" s="68">
        <v>0</v>
      </c>
    </row>
    <row r="37" spans="1:4" x14ac:dyDescent="0.3">
      <c r="A37" s="21" t="s">
        <v>64</v>
      </c>
      <c r="B37" s="76"/>
      <c r="C37" s="22" t="s">
        <v>1</v>
      </c>
      <c r="D37" s="82">
        <v>0</v>
      </c>
    </row>
    <row r="38" spans="1:4" x14ac:dyDescent="0.3">
      <c r="A38" s="21" t="s">
        <v>48</v>
      </c>
      <c r="B38" s="76"/>
      <c r="C38" s="136" t="s">
        <v>1</v>
      </c>
      <c r="D38" s="82">
        <v>0</v>
      </c>
    </row>
    <row r="39" spans="1:4" s="4" customFormat="1" ht="17.25" customHeight="1" x14ac:dyDescent="0.3">
      <c r="A39" s="83" t="s">
        <v>65</v>
      </c>
      <c r="B39" s="84"/>
      <c r="C39" s="85"/>
      <c r="D39" s="86">
        <f>SUM(D33:D38)</f>
        <v>0</v>
      </c>
    </row>
    <row r="40" spans="1:4" x14ac:dyDescent="0.3">
      <c r="A40" s="36" t="s">
        <v>66</v>
      </c>
      <c r="B40" s="70"/>
      <c r="C40" s="87"/>
      <c r="D40" s="88"/>
    </row>
    <row r="41" spans="1:4" x14ac:dyDescent="0.3">
      <c r="A41" s="21" t="s">
        <v>35</v>
      </c>
      <c r="B41" s="147"/>
      <c r="C41" s="148">
        <v>1500</v>
      </c>
      <c r="D41" s="149">
        <v>0</v>
      </c>
    </row>
    <row r="42" spans="1:4" s="4" customFormat="1" ht="17.25" customHeight="1" x14ac:dyDescent="0.3">
      <c r="A42" s="83" t="s">
        <v>67</v>
      </c>
      <c r="B42" s="84"/>
      <c r="C42" s="85"/>
      <c r="D42" s="86">
        <f>D41</f>
        <v>0</v>
      </c>
    </row>
    <row r="43" spans="1:4" s="4" customFormat="1" ht="17.25" customHeight="1" thickBot="1" x14ac:dyDescent="0.35">
      <c r="A43" s="89"/>
      <c r="B43" s="90"/>
      <c r="C43" s="91"/>
      <c r="D43" s="107">
        <f>D42+D39+D31+D22+D8</f>
        <v>0</v>
      </c>
    </row>
    <row r="44" spans="1:4" s="4" customFormat="1" ht="17.25" customHeight="1" thickBot="1" x14ac:dyDescent="0.35">
      <c r="A44" s="92" t="s">
        <v>69</v>
      </c>
      <c r="B44" s="93"/>
      <c r="C44" s="93"/>
      <c r="D44" s="94"/>
    </row>
    <row r="45" spans="1:4" s="3" customFormat="1" ht="17.25" customHeight="1" x14ac:dyDescent="0.3">
      <c r="A45" s="36" t="s">
        <v>70</v>
      </c>
      <c r="B45" s="70"/>
      <c r="C45" s="87"/>
      <c r="D45" s="88"/>
    </row>
    <row r="46" spans="1:4" s="3" customFormat="1" ht="17.25" customHeight="1" x14ac:dyDescent="0.3">
      <c r="A46" s="21" t="s">
        <v>71</v>
      </c>
      <c r="B46" s="76">
        <v>1</v>
      </c>
      <c r="C46" s="22">
        <v>2000</v>
      </c>
      <c r="D46" s="68">
        <f>C46</f>
        <v>2000</v>
      </c>
    </row>
    <row r="47" spans="1:4" s="3" customFormat="1" ht="17.25" customHeight="1" x14ac:dyDescent="0.3">
      <c r="A47" s="21" t="s">
        <v>72</v>
      </c>
      <c r="B47" s="147">
        <v>0</v>
      </c>
      <c r="C47" s="148">
        <v>1000</v>
      </c>
      <c r="D47" s="149">
        <f>C47*B47</f>
        <v>0</v>
      </c>
    </row>
    <row r="48" spans="1:4" s="4" customFormat="1" ht="17.25" customHeight="1" x14ac:dyDescent="0.3">
      <c r="A48" s="83" t="s">
        <v>35</v>
      </c>
      <c r="B48" s="84"/>
      <c r="C48" s="85"/>
      <c r="D48" s="86">
        <f>SUM(D46:D47)</f>
        <v>2000</v>
      </c>
    </row>
    <row r="49" spans="1:4" s="3" customFormat="1" ht="17.25" customHeight="1" x14ac:dyDescent="0.3">
      <c r="A49" s="43" t="s">
        <v>73</v>
      </c>
      <c r="B49" s="70"/>
      <c r="C49" s="87"/>
      <c r="D49" s="88"/>
    </row>
    <row r="50" spans="1:4" s="3" customFormat="1" ht="17.25" customHeight="1" x14ac:dyDescent="0.3">
      <c r="A50" s="21" t="s">
        <v>84</v>
      </c>
      <c r="B50" s="76">
        <v>0</v>
      </c>
      <c r="C50" s="22">
        <v>0</v>
      </c>
      <c r="D50" s="68">
        <f t="shared" ref="D50:D56" si="1">B50*C50</f>
        <v>0</v>
      </c>
    </row>
    <row r="51" spans="1:4" s="60" customFormat="1" ht="17.25" customHeight="1" x14ac:dyDescent="0.3">
      <c r="A51" s="69" t="s">
        <v>74</v>
      </c>
      <c r="B51" s="70">
        <v>0</v>
      </c>
      <c r="C51" s="71">
        <v>0</v>
      </c>
      <c r="D51" s="72">
        <f t="shared" si="1"/>
        <v>0</v>
      </c>
    </row>
    <row r="52" spans="1:4" s="60" customFormat="1" ht="17.25" customHeight="1" x14ac:dyDescent="0.3">
      <c r="A52" s="69" t="s">
        <v>75</v>
      </c>
      <c r="B52" s="70">
        <v>2</v>
      </c>
      <c r="C52" s="71">
        <v>2000</v>
      </c>
      <c r="D52" s="72">
        <f t="shared" si="1"/>
        <v>4000</v>
      </c>
    </row>
    <row r="53" spans="1:4" s="60" customFormat="1" ht="17.25" customHeight="1" x14ac:dyDescent="0.3">
      <c r="A53" s="69" t="s">
        <v>76</v>
      </c>
      <c r="B53" s="70">
        <v>2</v>
      </c>
      <c r="C53" s="71">
        <v>1000</v>
      </c>
      <c r="D53" s="72">
        <f t="shared" si="1"/>
        <v>2000</v>
      </c>
    </row>
    <row r="54" spans="1:4" s="60" customFormat="1" ht="17.25" customHeight="1" x14ac:dyDescent="0.3">
      <c r="A54" s="69" t="s">
        <v>77</v>
      </c>
      <c r="B54" s="70">
        <v>0</v>
      </c>
      <c r="C54" s="71">
        <v>0</v>
      </c>
      <c r="D54" s="72">
        <f t="shared" si="1"/>
        <v>0</v>
      </c>
    </row>
    <row r="55" spans="1:4" s="60" customFormat="1" ht="17.25" customHeight="1" x14ac:dyDescent="0.3">
      <c r="A55" s="69" t="s">
        <v>121</v>
      </c>
      <c r="B55" s="70">
        <v>0</v>
      </c>
      <c r="C55" s="71">
        <v>25000</v>
      </c>
      <c r="D55" s="72">
        <f t="shared" si="1"/>
        <v>0</v>
      </c>
    </row>
    <row r="56" spans="1:4" s="60" customFormat="1" ht="17.25" customHeight="1" x14ac:dyDescent="0.3">
      <c r="A56" s="69" t="s">
        <v>142</v>
      </c>
      <c r="B56" s="70">
        <v>0</v>
      </c>
      <c r="C56" s="71">
        <v>2000</v>
      </c>
      <c r="D56" s="72">
        <f t="shared" si="1"/>
        <v>0</v>
      </c>
    </row>
    <row r="57" spans="1:4" s="4" customFormat="1" ht="17.25" customHeight="1" x14ac:dyDescent="0.3">
      <c r="A57" s="83" t="s">
        <v>48</v>
      </c>
      <c r="B57" s="84"/>
      <c r="C57" s="85"/>
      <c r="D57" s="86">
        <f>D50+D51+D52+D53+D54</f>
        <v>6000</v>
      </c>
    </row>
    <row r="58" spans="1:4" s="3" customFormat="1" ht="17.25" customHeight="1" x14ac:dyDescent="0.3">
      <c r="A58" s="36" t="s">
        <v>78</v>
      </c>
      <c r="B58" s="70"/>
      <c r="C58" s="87"/>
      <c r="D58" s="88"/>
    </row>
    <row r="59" spans="1:4" s="3" customFormat="1" ht="17.25" customHeight="1" x14ac:dyDescent="0.3">
      <c r="A59" s="21" t="s">
        <v>79</v>
      </c>
      <c r="B59" s="76">
        <v>0</v>
      </c>
      <c r="C59" s="22">
        <v>0</v>
      </c>
      <c r="D59" s="68">
        <f>C59</f>
        <v>0</v>
      </c>
    </row>
    <row r="60" spans="1:4" s="60" customFormat="1" ht="17.25" customHeight="1" x14ac:dyDescent="0.3">
      <c r="A60" s="69" t="s">
        <v>80</v>
      </c>
      <c r="B60" s="70">
        <v>0</v>
      </c>
      <c r="C60" s="71">
        <v>0</v>
      </c>
      <c r="D60" s="72">
        <f>B60*C60</f>
        <v>0</v>
      </c>
    </row>
    <row r="61" spans="1:4" s="60" customFormat="1" ht="17.25" customHeight="1" x14ac:dyDescent="0.3">
      <c r="A61" s="69" t="s">
        <v>81</v>
      </c>
      <c r="B61" s="70">
        <v>0</v>
      </c>
      <c r="C61" s="71">
        <v>3500</v>
      </c>
      <c r="D61" s="72">
        <f>B61*C61</f>
        <v>0</v>
      </c>
    </row>
    <row r="62" spans="1:4" s="60" customFormat="1" ht="17.25" customHeight="1" x14ac:dyDescent="0.3">
      <c r="A62" s="164" t="s">
        <v>83</v>
      </c>
      <c r="B62" s="157">
        <v>2</v>
      </c>
      <c r="C62" s="158">
        <v>2000</v>
      </c>
      <c r="D62" s="159">
        <f>B62*C62</f>
        <v>4000</v>
      </c>
    </row>
    <row r="63" spans="1:4" s="4" customFormat="1" ht="17.25" customHeight="1" x14ac:dyDescent="0.3">
      <c r="A63" s="83" t="s">
        <v>48</v>
      </c>
      <c r="B63" s="84">
        <v>0</v>
      </c>
      <c r="C63" s="85">
        <v>0</v>
      </c>
      <c r="D63" s="86">
        <f>SUM(D59:D60)</f>
        <v>0</v>
      </c>
    </row>
    <row r="64" spans="1:4" s="4" customFormat="1" ht="17.25" customHeight="1" thickBot="1" x14ac:dyDescent="0.35">
      <c r="A64" s="89" t="s">
        <v>82</v>
      </c>
      <c r="B64" s="90"/>
      <c r="C64" s="91"/>
      <c r="D64" s="107">
        <f>D63+D57+D48</f>
        <v>8000</v>
      </c>
    </row>
    <row r="65" spans="1:4" ht="15" thickBot="1" x14ac:dyDescent="0.35">
      <c r="A65" s="92" t="s">
        <v>122</v>
      </c>
      <c r="B65" s="93"/>
      <c r="C65" s="93"/>
      <c r="D65" s="94"/>
    </row>
    <row r="66" spans="1:4" s="3" customFormat="1" ht="17.25" customHeight="1" x14ac:dyDescent="0.3">
      <c r="A66" s="36" t="s">
        <v>85</v>
      </c>
      <c r="B66" s="70"/>
      <c r="C66" s="87"/>
      <c r="D66" s="88"/>
    </row>
    <row r="67" spans="1:4" s="3" customFormat="1" ht="17.25" customHeight="1" x14ac:dyDescent="0.3">
      <c r="A67" s="170" t="s">
        <v>86</v>
      </c>
      <c r="B67" s="171">
        <v>3</v>
      </c>
      <c r="C67" s="172">
        <v>6000</v>
      </c>
      <c r="D67" s="173">
        <f>B67*C67</f>
        <v>18000</v>
      </c>
    </row>
    <row r="68" spans="1:4" s="3" customFormat="1" ht="17.25" customHeight="1" x14ac:dyDescent="0.3">
      <c r="A68" s="95" t="s">
        <v>87</v>
      </c>
      <c r="B68" s="76">
        <v>2</v>
      </c>
      <c r="C68" s="22">
        <v>8000</v>
      </c>
      <c r="D68" s="82">
        <f>B68*C68</f>
        <v>16000</v>
      </c>
    </row>
    <row r="69" spans="1:4" s="3" customFormat="1" ht="17.25" customHeight="1" x14ac:dyDescent="0.3">
      <c r="A69" s="21" t="s">
        <v>48</v>
      </c>
      <c r="B69" s="76"/>
      <c r="C69" s="22"/>
      <c r="D69" s="137">
        <f>D67+D68</f>
        <v>34000</v>
      </c>
    </row>
    <row r="70" spans="1:4" s="3" customFormat="1" ht="17.25" customHeight="1" x14ac:dyDescent="0.3">
      <c r="A70" s="96" t="s">
        <v>88</v>
      </c>
      <c r="B70" s="76"/>
      <c r="C70" s="22"/>
      <c r="D70" s="68"/>
    </row>
    <row r="71" spans="1:4" s="3" customFormat="1" ht="17.25" customHeight="1" x14ac:dyDescent="0.3">
      <c r="A71" s="69" t="s">
        <v>89</v>
      </c>
      <c r="B71" s="70">
        <v>1</v>
      </c>
      <c r="C71" s="71">
        <v>4500</v>
      </c>
      <c r="D71" s="72">
        <f t="shared" ref="D71:D86" si="2">B71*C71</f>
        <v>4500</v>
      </c>
    </row>
    <row r="72" spans="1:4" s="3" customFormat="1" ht="17.25" customHeight="1" x14ac:dyDescent="0.3">
      <c r="A72" s="69" t="s">
        <v>90</v>
      </c>
      <c r="B72" s="70">
        <v>0</v>
      </c>
      <c r="C72" s="71">
        <v>3000</v>
      </c>
      <c r="D72" s="72">
        <f t="shared" si="2"/>
        <v>0</v>
      </c>
    </row>
    <row r="73" spans="1:4" s="3" customFormat="1" ht="17.25" customHeight="1" x14ac:dyDescent="0.3">
      <c r="A73" s="69" t="s">
        <v>91</v>
      </c>
      <c r="B73" s="70">
        <v>0</v>
      </c>
      <c r="C73" s="71">
        <v>0</v>
      </c>
      <c r="D73" s="72">
        <f t="shared" si="2"/>
        <v>0</v>
      </c>
    </row>
    <row r="74" spans="1:4" s="3" customFormat="1" ht="17.25" customHeight="1" x14ac:dyDescent="0.3">
      <c r="A74" s="69" t="s">
        <v>92</v>
      </c>
      <c r="B74" s="70">
        <v>1</v>
      </c>
      <c r="C74" s="71">
        <v>3000</v>
      </c>
      <c r="D74" s="72">
        <f t="shared" si="2"/>
        <v>3000</v>
      </c>
    </row>
    <row r="75" spans="1:4" s="3" customFormat="1" ht="17.25" customHeight="1" x14ac:dyDescent="0.3">
      <c r="A75" s="69" t="s">
        <v>93</v>
      </c>
      <c r="B75" s="70">
        <v>2</v>
      </c>
      <c r="C75" s="71">
        <v>4000</v>
      </c>
      <c r="D75" s="72">
        <f t="shared" si="2"/>
        <v>8000</v>
      </c>
    </row>
    <row r="76" spans="1:4" s="3" customFormat="1" ht="17.25" customHeight="1" x14ac:dyDescent="0.3">
      <c r="A76" s="69" t="s">
        <v>94</v>
      </c>
      <c r="B76" s="70">
        <v>0</v>
      </c>
      <c r="C76" s="71">
        <v>3000</v>
      </c>
      <c r="D76" s="72">
        <f t="shared" si="2"/>
        <v>0</v>
      </c>
    </row>
    <row r="77" spans="1:4" s="3" customFormat="1" ht="17.25" customHeight="1" x14ac:dyDescent="0.3">
      <c r="A77" s="69" t="s">
        <v>95</v>
      </c>
      <c r="B77" s="70">
        <v>0</v>
      </c>
      <c r="C77" s="71">
        <v>0</v>
      </c>
      <c r="D77" s="72">
        <f t="shared" si="2"/>
        <v>0</v>
      </c>
    </row>
    <row r="78" spans="1:4" s="3" customFormat="1" ht="17.25" customHeight="1" x14ac:dyDescent="0.3">
      <c r="A78" s="69" t="s">
        <v>96</v>
      </c>
      <c r="B78" s="70">
        <v>0</v>
      </c>
      <c r="C78" s="71">
        <v>0</v>
      </c>
      <c r="D78" s="72">
        <f t="shared" si="2"/>
        <v>0</v>
      </c>
    </row>
    <row r="79" spans="1:4" s="3" customFormat="1" ht="17.25" customHeight="1" x14ac:dyDescent="0.3">
      <c r="A79" s="160" t="s">
        <v>97</v>
      </c>
      <c r="B79" s="161">
        <v>0</v>
      </c>
      <c r="C79" s="162">
        <v>35000</v>
      </c>
      <c r="D79" s="163">
        <f t="shared" si="2"/>
        <v>0</v>
      </c>
    </row>
    <row r="80" spans="1:4" s="3" customFormat="1" ht="17.25" customHeight="1" x14ac:dyDescent="0.3">
      <c r="A80" s="69" t="s">
        <v>98</v>
      </c>
      <c r="B80" s="70">
        <v>0</v>
      </c>
      <c r="C80" s="71">
        <v>0</v>
      </c>
      <c r="D80" s="72">
        <f t="shared" si="2"/>
        <v>0</v>
      </c>
    </row>
    <row r="81" spans="1:4" s="3" customFormat="1" ht="17.25" customHeight="1" x14ac:dyDescent="0.3">
      <c r="A81" s="69" t="s">
        <v>99</v>
      </c>
      <c r="B81" s="70">
        <v>0</v>
      </c>
      <c r="C81" s="71">
        <v>15000</v>
      </c>
      <c r="D81" s="72">
        <f t="shared" si="2"/>
        <v>0</v>
      </c>
    </row>
    <row r="82" spans="1:4" s="3" customFormat="1" ht="17.25" customHeight="1" x14ac:dyDescent="0.3">
      <c r="A82" s="69" t="s">
        <v>100</v>
      </c>
      <c r="B82" s="150">
        <v>0</v>
      </c>
      <c r="C82" s="151">
        <v>3000</v>
      </c>
      <c r="D82" s="152">
        <f t="shared" si="2"/>
        <v>0</v>
      </c>
    </row>
    <row r="83" spans="1:4" s="3" customFormat="1" ht="17.25" customHeight="1" x14ac:dyDescent="0.3">
      <c r="A83" s="69" t="s">
        <v>101</v>
      </c>
      <c r="B83" s="70">
        <v>0</v>
      </c>
      <c r="C83" s="71">
        <v>0</v>
      </c>
      <c r="D83" s="72">
        <f t="shared" si="2"/>
        <v>0</v>
      </c>
    </row>
    <row r="84" spans="1:4" s="3" customFormat="1" ht="17.25" customHeight="1" x14ac:dyDescent="0.3">
      <c r="A84" s="165" t="s">
        <v>111</v>
      </c>
      <c r="B84" s="157">
        <v>1</v>
      </c>
      <c r="C84" s="158">
        <v>35000</v>
      </c>
      <c r="D84" s="159">
        <f t="shared" si="2"/>
        <v>35000</v>
      </c>
    </row>
    <row r="85" spans="1:4" s="3" customFormat="1" ht="17.25" customHeight="1" x14ac:dyDescent="0.3">
      <c r="A85" s="174" t="s">
        <v>112</v>
      </c>
      <c r="B85" s="175">
        <v>0</v>
      </c>
      <c r="C85" s="176">
        <v>3000</v>
      </c>
      <c r="D85" s="177">
        <f t="shared" si="2"/>
        <v>0</v>
      </c>
    </row>
    <row r="86" spans="1:4" s="3" customFormat="1" ht="17.25" customHeight="1" x14ac:dyDescent="0.3">
      <c r="A86" s="174" t="s">
        <v>113</v>
      </c>
      <c r="B86" s="175">
        <v>0</v>
      </c>
      <c r="C86" s="176">
        <v>3000</v>
      </c>
      <c r="D86" s="177">
        <f t="shared" si="2"/>
        <v>0</v>
      </c>
    </row>
    <row r="87" spans="1:4" s="3" customFormat="1" ht="17.25" customHeight="1" x14ac:dyDescent="0.3">
      <c r="A87" s="174" t="s">
        <v>114</v>
      </c>
      <c r="B87" s="175">
        <v>0</v>
      </c>
      <c r="C87" s="176">
        <v>3000</v>
      </c>
      <c r="D87" s="177">
        <f>C87*B87</f>
        <v>0</v>
      </c>
    </row>
    <row r="88" spans="1:4" s="3" customFormat="1" ht="17.25" customHeight="1" x14ac:dyDescent="0.3">
      <c r="A88" s="36" t="s">
        <v>35</v>
      </c>
      <c r="B88" s="70"/>
      <c r="C88" s="71"/>
      <c r="D88" s="97">
        <f>SUM(D71:D84)</f>
        <v>50500</v>
      </c>
    </row>
    <row r="89" spans="1:4" s="3" customFormat="1" ht="17.25" customHeight="1" x14ac:dyDescent="0.3">
      <c r="A89" s="43" t="s">
        <v>102</v>
      </c>
      <c r="B89" s="70"/>
      <c r="C89" s="71"/>
      <c r="D89" s="72"/>
    </row>
    <row r="90" spans="1:4" s="3" customFormat="1" ht="17.25" customHeight="1" x14ac:dyDescent="0.3">
      <c r="A90" s="69" t="s">
        <v>103</v>
      </c>
      <c r="B90" s="70">
        <v>0</v>
      </c>
      <c r="C90" s="71">
        <v>0</v>
      </c>
      <c r="D90" s="72">
        <f t="shared" ref="D90:D97" si="3">B90*C90</f>
        <v>0</v>
      </c>
    </row>
    <row r="91" spans="1:4" s="80" customFormat="1" ht="17.25" customHeight="1" x14ac:dyDescent="0.3">
      <c r="A91" s="69" t="s">
        <v>104</v>
      </c>
      <c r="B91" s="70">
        <v>0</v>
      </c>
      <c r="C91" s="71">
        <v>0</v>
      </c>
      <c r="D91" s="72">
        <f t="shared" si="3"/>
        <v>0</v>
      </c>
    </row>
    <row r="92" spans="1:4" s="3" customFormat="1" ht="17.25" customHeight="1" x14ac:dyDescent="0.3">
      <c r="A92" s="69" t="s">
        <v>105</v>
      </c>
      <c r="B92" s="70">
        <v>0</v>
      </c>
      <c r="C92" s="71">
        <v>0</v>
      </c>
      <c r="D92" s="72">
        <f t="shared" si="3"/>
        <v>0</v>
      </c>
    </row>
    <row r="93" spans="1:4" s="3" customFormat="1" ht="17.25" customHeight="1" x14ac:dyDescent="0.3">
      <c r="A93" s="69" t="s">
        <v>106</v>
      </c>
      <c r="B93" s="70">
        <v>0</v>
      </c>
      <c r="C93" s="71">
        <v>0</v>
      </c>
      <c r="D93" s="72">
        <f t="shared" si="3"/>
        <v>0</v>
      </c>
    </row>
    <row r="94" spans="1:4" s="81" customFormat="1" ht="17.25" customHeight="1" x14ac:dyDescent="0.3">
      <c r="A94" s="69" t="s">
        <v>107</v>
      </c>
      <c r="B94" s="70">
        <v>1</v>
      </c>
      <c r="C94" s="71">
        <v>4000</v>
      </c>
      <c r="D94" s="72">
        <f t="shared" si="3"/>
        <v>4000</v>
      </c>
    </row>
    <row r="95" spans="1:4" s="4" customFormat="1" ht="17.25" customHeight="1" x14ac:dyDescent="0.3">
      <c r="A95" s="69" t="s">
        <v>108</v>
      </c>
      <c r="B95" s="70">
        <v>2</v>
      </c>
      <c r="C95" s="71">
        <v>4000</v>
      </c>
      <c r="D95" s="72">
        <f t="shared" si="3"/>
        <v>8000</v>
      </c>
    </row>
    <row r="96" spans="1:4" s="4" customFormat="1" ht="17.25" customHeight="1" x14ac:dyDescent="0.3">
      <c r="A96" s="69" t="s">
        <v>109</v>
      </c>
      <c r="B96" s="70">
        <v>1</v>
      </c>
      <c r="C96" s="71">
        <v>4000</v>
      </c>
      <c r="D96" s="72">
        <f t="shared" si="3"/>
        <v>4000</v>
      </c>
    </row>
    <row r="97" spans="1:4" s="4" customFormat="1" ht="17.25" customHeight="1" x14ac:dyDescent="0.3">
      <c r="A97" s="69" t="s">
        <v>110</v>
      </c>
      <c r="B97" s="70">
        <v>1</v>
      </c>
      <c r="C97" s="71">
        <v>4000</v>
      </c>
      <c r="D97" s="72">
        <f t="shared" si="3"/>
        <v>4000</v>
      </c>
    </row>
    <row r="98" spans="1:4" s="4" customFormat="1" ht="17.25" customHeight="1" x14ac:dyDescent="0.3">
      <c r="A98" s="83" t="s">
        <v>0</v>
      </c>
      <c r="B98" s="84"/>
      <c r="C98" s="85"/>
      <c r="D98" s="86">
        <f>D97+D96+D95+D94+D93+D92+D91+D90</f>
        <v>20000</v>
      </c>
    </row>
    <row r="99" spans="1:4" s="4" customFormat="1" ht="17.25" customHeight="1" x14ac:dyDescent="0.3">
      <c r="A99" s="89" t="s">
        <v>115</v>
      </c>
      <c r="B99" s="84"/>
      <c r="C99" s="85"/>
      <c r="D99" s="86">
        <f>D98+D88+D69</f>
        <v>104500</v>
      </c>
    </row>
    <row r="100" spans="1:4" s="4" customFormat="1" ht="17.25" customHeight="1" x14ac:dyDescent="0.3">
      <c r="A100" s="69" t="s">
        <v>116</v>
      </c>
      <c r="B100" s="84">
        <v>0</v>
      </c>
      <c r="C100" s="85">
        <v>2500</v>
      </c>
      <c r="D100" s="86">
        <f>B100*C100</f>
        <v>0</v>
      </c>
    </row>
    <row r="101" spans="1:4" x14ac:dyDescent="0.3">
      <c r="A101" s="144" t="s">
        <v>28</v>
      </c>
      <c r="B101" s="84"/>
      <c r="C101" s="85"/>
      <c r="D101" s="86"/>
    </row>
    <row r="102" spans="1:4" x14ac:dyDescent="0.3">
      <c r="A102" s="69" t="s">
        <v>117</v>
      </c>
      <c r="B102" s="84">
        <v>1</v>
      </c>
      <c r="C102" s="85">
        <v>75</v>
      </c>
      <c r="D102" s="86">
        <f>C102*B102</f>
        <v>75</v>
      </c>
    </row>
    <row r="103" spans="1:4" x14ac:dyDescent="0.3">
      <c r="A103" s="69" t="s">
        <v>118</v>
      </c>
      <c r="B103" s="84">
        <v>1</v>
      </c>
      <c r="C103" s="85">
        <v>175</v>
      </c>
      <c r="D103" s="86">
        <f>C103*B103</f>
        <v>175</v>
      </c>
    </row>
    <row r="104" spans="1:4" x14ac:dyDescent="0.3">
      <c r="A104" s="89"/>
      <c r="B104" s="84"/>
      <c r="C104" s="85"/>
      <c r="D104" s="86"/>
    </row>
    <row r="105" spans="1:4" ht="15" thickBot="1" x14ac:dyDescent="0.35">
      <c r="A105" s="98" t="s">
        <v>119</v>
      </c>
      <c r="B105" s="99"/>
      <c r="C105" s="100"/>
      <c r="D105" s="101">
        <f>D99+D64+D43+D100+D102+D103+D104</f>
        <v>112750</v>
      </c>
    </row>
    <row r="106" spans="1:4" x14ac:dyDescent="0.3">
      <c r="A106" s="113"/>
      <c r="B106" s="113"/>
      <c r="C106" s="113"/>
      <c r="D106" s="138"/>
    </row>
    <row r="107" spans="1:4" x14ac:dyDescent="0.3">
      <c r="A107" s="78" t="s">
        <v>123</v>
      </c>
      <c r="B107" s="113"/>
      <c r="C107" s="113"/>
      <c r="D107" s="113"/>
    </row>
    <row r="108" spans="1:4" x14ac:dyDescent="0.3">
      <c r="A108" s="113"/>
      <c r="B108" s="113"/>
      <c r="C108" s="113"/>
      <c r="D108" s="113"/>
    </row>
    <row r="109" spans="1:4" x14ac:dyDescent="0.3">
      <c r="A109" s="113"/>
      <c r="B109" s="113"/>
      <c r="C109" s="113"/>
      <c r="D109" s="113"/>
    </row>
    <row r="110" spans="1:4" x14ac:dyDescent="0.3">
      <c r="A110" s="113"/>
      <c r="B110" s="113"/>
      <c r="C110" s="113"/>
      <c r="D110" s="113"/>
    </row>
    <row r="111" spans="1:4" x14ac:dyDescent="0.3">
      <c r="A111" s="113"/>
      <c r="B111" s="113"/>
      <c r="C111" s="113"/>
      <c r="D111" s="113"/>
    </row>
    <row r="112" spans="1:4" x14ac:dyDescent="0.3">
      <c r="A112" s="113"/>
      <c r="B112" s="113"/>
      <c r="C112" s="113"/>
      <c r="D112" s="113"/>
    </row>
    <row r="113" spans="1:4" x14ac:dyDescent="0.3">
      <c r="A113" s="113"/>
      <c r="B113" s="113"/>
      <c r="C113" s="113"/>
      <c r="D113" s="113"/>
    </row>
    <row r="114" spans="1:4" x14ac:dyDescent="0.3">
      <c r="A114" s="113"/>
      <c r="B114" s="113"/>
      <c r="C114" s="113"/>
      <c r="D114" s="113"/>
    </row>
    <row r="115" spans="1:4" x14ac:dyDescent="0.3">
      <c r="A115" s="113"/>
      <c r="B115" s="113"/>
      <c r="C115" s="113"/>
      <c r="D115" s="113"/>
    </row>
    <row r="116" spans="1:4" x14ac:dyDescent="0.3">
      <c r="A116" s="113"/>
      <c r="B116" s="113"/>
      <c r="C116" s="113"/>
      <c r="D116" s="113"/>
    </row>
    <row r="117" spans="1:4" x14ac:dyDescent="0.3">
      <c r="A117" s="113"/>
      <c r="B117" s="113"/>
      <c r="C117" s="113"/>
      <c r="D117" s="113"/>
    </row>
    <row r="118" spans="1:4" x14ac:dyDescent="0.3">
      <c r="A118" s="113"/>
      <c r="B118" s="113"/>
      <c r="C118" s="113"/>
      <c r="D118" s="113"/>
    </row>
    <row r="119" spans="1:4" x14ac:dyDescent="0.3">
      <c r="A119" s="113"/>
      <c r="B119" s="113"/>
      <c r="C119" s="113"/>
      <c r="D119" s="113"/>
    </row>
    <row r="120" spans="1:4" x14ac:dyDescent="0.3">
      <c r="A120" s="113"/>
      <c r="B120" s="113"/>
      <c r="C120" s="113"/>
      <c r="D120" s="113"/>
    </row>
    <row r="121" spans="1:4" x14ac:dyDescent="0.3">
      <c r="A121" s="113"/>
      <c r="B121" s="113"/>
      <c r="C121" s="113"/>
      <c r="D121" s="113"/>
    </row>
    <row r="122" spans="1:4" x14ac:dyDescent="0.3">
      <c r="A122" s="113"/>
      <c r="B122" s="113"/>
      <c r="C122" s="113"/>
      <c r="D122" s="113"/>
    </row>
    <row r="123" spans="1:4" x14ac:dyDescent="0.3">
      <c r="A123" s="113"/>
      <c r="B123" s="113"/>
      <c r="C123" s="113"/>
      <c r="D123" s="113"/>
    </row>
    <row r="124" spans="1:4" x14ac:dyDescent="0.3">
      <c r="A124" s="113"/>
      <c r="B124" s="113"/>
      <c r="C124" s="113"/>
      <c r="D124" s="113"/>
    </row>
    <row r="125" spans="1:4" x14ac:dyDescent="0.3">
      <c r="A125" s="113"/>
      <c r="B125" s="113"/>
      <c r="C125" s="113"/>
      <c r="D125" s="113"/>
    </row>
    <row r="126" spans="1:4" x14ac:dyDescent="0.3">
      <c r="A126" s="113"/>
      <c r="B126" s="113"/>
      <c r="C126" s="113"/>
      <c r="D126" s="113"/>
    </row>
    <row r="127" spans="1:4" x14ac:dyDescent="0.3">
      <c r="A127" s="113"/>
      <c r="B127" s="113"/>
      <c r="C127" s="113"/>
      <c r="D127" s="113"/>
    </row>
    <row r="128" spans="1:4" x14ac:dyDescent="0.3">
      <c r="A128" s="113"/>
      <c r="B128" s="113"/>
      <c r="C128" s="113"/>
      <c r="D128" s="113"/>
    </row>
  </sheetData>
  <pageMargins left="0.70866141732283472" right="0.70866141732283472" top="0.5" bottom="0.3149606299212598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8"/>
  <sheetViews>
    <sheetView zoomScale="96" workbookViewId="0">
      <selection activeCell="H13" sqref="H13"/>
    </sheetView>
  </sheetViews>
  <sheetFormatPr baseColWidth="10" defaultColWidth="11.44140625" defaultRowHeight="14.4" x14ac:dyDescent="0.3"/>
  <cols>
    <col min="1" max="1" width="52.77734375" style="75" customWidth="1"/>
    <col min="2" max="2" width="13.44140625" style="75" customWidth="1"/>
    <col min="3" max="3" width="11.44140625" style="75" customWidth="1"/>
    <col min="4" max="4" width="13.44140625" style="75" customWidth="1"/>
  </cols>
  <sheetData>
    <row r="1" spans="1:6" ht="21" x14ac:dyDescent="0.4">
      <c r="A1" s="112" t="s">
        <v>146</v>
      </c>
      <c r="B1" s="113"/>
      <c r="C1" s="113"/>
      <c r="D1" s="113"/>
    </row>
    <row r="2" spans="1:6" ht="21.75" customHeight="1" x14ac:dyDescent="0.3">
      <c r="A2" s="113"/>
      <c r="B2" s="113"/>
      <c r="C2" s="113"/>
      <c r="D2" s="113"/>
    </row>
    <row r="3" spans="1:6" s="1" customFormat="1" ht="18" thickBot="1" x14ac:dyDescent="0.35">
      <c r="A3" s="114"/>
      <c r="B3" s="115"/>
      <c r="C3" s="115"/>
      <c r="D3" s="115"/>
    </row>
    <row r="4" spans="1:6" s="1" customFormat="1" ht="35.25" customHeight="1" thickBot="1" x14ac:dyDescent="0.35">
      <c r="A4" s="116" t="s">
        <v>120</v>
      </c>
      <c r="B4" s="117" t="s">
        <v>3</v>
      </c>
      <c r="C4" s="118" t="s">
        <v>4</v>
      </c>
      <c r="D4" s="119" t="s">
        <v>32</v>
      </c>
    </row>
    <row r="5" spans="1:6" s="1" customFormat="1" x14ac:dyDescent="0.3">
      <c r="A5" s="120" t="s">
        <v>33</v>
      </c>
      <c r="B5" s="121"/>
      <c r="C5" s="121"/>
      <c r="D5" s="122"/>
    </row>
    <row r="6" spans="1:6" s="1" customFormat="1" x14ac:dyDescent="0.3">
      <c r="A6" s="123" t="s">
        <v>56</v>
      </c>
      <c r="B6" s="124"/>
      <c r="C6" s="124"/>
      <c r="D6" s="125"/>
    </row>
    <row r="7" spans="1:6" s="1" customFormat="1" x14ac:dyDescent="0.3">
      <c r="A7" s="108" t="s">
        <v>34</v>
      </c>
      <c r="B7" s="109">
        <v>0</v>
      </c>
      <c r="C7" s="109">
        <v>0</v>
      </c>
      <c r="D7" s="110">
        <f>B7*C7</f>
        <v>0</v>
      </c>
    </row>
    <row r="8" spans="1:6" s="1" customFormat="1" x14ac:dyDescent="0.3">
      <c r="A8" s="126" t="s">
        <v>35</v>
      </c>
      <c r="B8" s="127"/>
      <c r="C8" s="127"/>
      <c r="D8" s="59">
        <f>D7</f>
        <v>0</v>
      </c>
    </row>
    <row r="9" spans="1:6" s="2" customFormat="1" ht="17.25" customHeight="1" x14ac:dyDescent="0.3">
      <c r="A9" s="36" t="s">
        <v>57</v>
      </c>
      <c r="B9" s="128"/>
      <c r="C9" s="129"/>
      <c r="D9" s="130"/>
    </row>
    <row r="10" spans="1:6" s="80" customFormat="1" ht="17.25" customHeight="1" x14ac:dyDescent="0.3">
      <c r="A10" s="21" t="s">
        <v>36</v>
      </c>
      <c r="B10" s="76">
        <v>0</v>
      </c>
      <c r="C10" s="22">
        <v>1000</v>
      </c>
      <c r="D10" s="82">
        <f>B10*C10</f>
        <v>0</v>
      </c>
    </row>
    <row r="11" spans="1:6" s="80" customFormat="1" ht="17.25" customHeight="1" x14ac:dyDescent="0.3">
      <c r="A11" s="21" t="s">
        <v>37</v>
      </c>
      <c r="B11" s="76">
        <v>0</v>
      </c>
      <c r="C11" s="22">
        <v>1300</v>
      </c>
      <c r="D11" s="82">
        <f t="shared" ref="D11:D19" si="0">B11*C11</f>
        <v>0</v>
      </c>
    </row>
    <row r="12" spans="1:6" s="80" customFormat="1" ht="17.25" customHeight="1" x14ac:dyDescent="0.3">
      <c r="A12" s="21" t="s">
        <v>38</v>
      </c>
      <c r="B12" s="76">
        <v>0</v>
      </c>
      <c r="C12" s="22">
        <v>2300</v>
      </c>
      <c r="D12" s="82">
        <f t="shared" si="0"/>
        <v>0</v>
      </c>
      <c r="F12" s="80" t="s">
        <v>2</v>
      </c>
    </row>
    <row r="13" spans="1:6" s="3" customFormat="1" ht="17.25" customHeight="1" x14ac:dyDescent="0.3">
      <c r="A13" s="21" t="s">
        <v>39</v>
      </c>
      <c r="B13" s="76"/>
      <c r="C13" s="22" t="s">
        <v>1</v>
      </c>
      <c r="D13" s="68">
        <v>0</v>
      </c>
    </row>
    <row r="14" spans="1:6" s="3" customFormat="1" ht="17.25" customHeight="1" x14ac:dyDescent="0.3">
      <c r="A14" s="21" t="s">
        <v>40</v>
      </c>
      <c r="B14" s="76"/>
      <c r="C14" s="22" t="s">
        <v>1</v>
      </c>
      <c r="D14" s="68">
        <v>0</v>
      </c>
    </row>
    <row r="15" spans="1:6" s="3" customFormat="1" ht="17.25" customHeight="1" x14ac:dyDescent="0.3">
      <c r="A15" s="21" t="s">
        <v>41</v>
      </c>
      <c r="B15" s="76">
        <v>0</v>
      </c>
      <c r="C15" s="22">
        <v>0</v>
      </c>
      <c r="D15" s="82">
        <f t="shared" si="0"/>
        <v>0</v>
      </c>
    </row>
    <row r="16" spans="1:6" s="3" customFormat="1" ht="17.25" customHeight="1" x14ac:dyDescent="0.3">
      <c r="A16" s="21" t="s">
        <v>42</v>
      </c>
      <c r="B16" s="76">
        <v>0</v>
      </c>
      <c r="C16" s="22">
        <v>0</v>
      </c>
      <c r="D16" s="82">
        <f t="shared" si="0"/>
        <v>0</v>
      </c>
    </row>
    <row r="17" spans="1:4" s="3" customFormat="1" ht="17.25" customHeight="1" x14ac:dyDescent="0.3">
      <c r="A17" s="21" t="s">
        <v>43</v>
      </c>
      <c r="B17" s="76">
        <v>0</v>
      </c>
      <c r="C17" s="22">
        <v>0</v>
      </c>
      <c r="D17" s="82">
        <f t="shared" si="0"/>
        <v>0</v>
      </c>
    </row>
    <row r="18" spans="1:4" s="3" customFormat="1" ht="17.25" customHeight="1" x14ac:dyDescent="0.3">
      <c r="A18" s="21" t="s">
        <v>44</v>
      </c>
      <c r="B18" s="76">
        <v>0</v>
      </c>
      <c r="C18" s="22">
        <v>0</v>
      </c>
      <c r="D18" s="82">
        <f t="shared" si="0"/>
        <v>0</v>
      </c>
    </row>
    <row r="19" spans="1:4" s="3" customFormat="1" ht="17.25" customHeight="1" x14ac:dyDescent="0.3">
      <c r="A19" s="21" t="s">
        <v>45</v>
      </c>
      <c r="B19" s="76">
        <v>0</v>
      </c>
      <c r="C19" s="22">
        <v>0</v>
      </c>
      <c r="D19" s="82">
        <f t="shared" si="0"/>
        <v>0</v>
      </c>
    </row>
    <row r="20" spans="1:4" s="3" customFormat="1" ht="17.25" customHeight="1" x14ac:dyDescent="0.3">
      <c r="A20" s="21" t="s">
        <v>46</v>
      </c>
      <c r="B20" s="76">
        <v>0</v>
      </c>
      <c r="C20" s="22">
        <v>0</v>
      </c>
      <c r="D20" s="82">
        <f>B20*C20</f>
        <v>0</v>
      </c>
    </row>
    <row r="21" spans="1:4" s="3" customFormat="1" ht="17.25" customHeight="1" x14ac:dyDescent="0.3">
      <c r="A21" s="69" t="s">
        <v>47</v>
      </c>
      <c r="B21" s="70">
        <v>0</v>
      </c>
      <c r="C21" s="71">
        <v>0</v>
      </c>
      <c r="D21" s="88">
        <f>B21*C21</f>
        <v>0</v>
      </c>
    </row>
    <row r="22" spans="1:4" s="4" customFormat="1" ht="17.25" customHeight="1" x14ac:dyDescent="0.3">
      <c r="A22" s="83" t="s">
        <v>48</v>
      </c>
      <c r="B22" s="84"/>
      <c r="C22" s="85"/>
      <c r="D22" s="86">
        <f>D10+D11+D12+D13+D14+D15+D16+D17+D18+D19+D20+D21</f>
        <v>0</v>
      </c>
    </row>
    <row r="23" spans="1:4" s="3" customFormat="1" ht="17.25" customHeight="1" x14ac:dyDescent="0.3">
      <c r="A23" s="36" t="s">
        <v>58</v>
      </c>
      <c r="B23" s="129"/>
      <c r="C23" s="129"/>
      <c r="D23" s="130"/>
    </row>
    <row r="24" spans="1:4" s="3" customFormat="1" ht="17.25" customHeight="1" x14ac:dyDescent="0.3">
      <c r="A24" s="131" t="s">
        <v>49</v>
      </c>
      <c r="B24" s="132"/>
      <c r="C24" s="133" t="s">
        <v>1</v>
      </c>
      <c r="D24" s="134"/>
    </row>
    <row r="25" spans="1:4" s="3" customFormat="1" ht="17.25" customHeight="1" x14ac:dyDescent="0.3">
      <c r="A25" s="21" t="s">
        <v>50</v>
      </c>
      <c r="B25" s="76"/>
      <c r="C25" s="135" t="s">
        <v>1</v>
      </c>
      <c r="D25" s="82"/>
    </row>
    <row r="26" spans="1:4" s="3" customFormat="1" ht="17.25" customHeight="1" x14ac:dyDescent="0.3">
      <c r="A26" s="21" t="s">
        <v>51</v>
      </c>
      <c r="B26" s="76">
        <v>0</v>
      </c>
      <c r="C26" s="133" t="s">
        <v>1</v>
      </c>
      <c r="D26" s="68"/>
    </row>
    <row r="27" spans="1:4" s="27" customFormat="1" ht="17.25" customHeight="1" x14ac:dyDescent="0.3">
      <c r="A27" s="69" t="s">
        <v>52</v>
      </c>
      <c r="B27" s="70"/>
      <c r="C27" s="135" t="s">
        <v>1</v>
      </c>
      <c r="D27" s="72"/>
    </row>
    <row r="28" spans="1:4" s="27" customFormat="1" ht="17.25" customHeight="1" x14ac:dyDescent="0.3">
      <c r="A28" s="69" t="s">
        <v>53</v>
      </c>
      <c r="B28" s="70"/>
      <c r="C28" s="135" t="s">
        <v>1</v>
      </c>
      <c r="D28" s="72"/>
    </row>
    <row r="29" spans="1:4" s="3" customFormat="1" ht="17.25" customHeight="1" x14ac:dyDescent="0.3">
      <c r="A29" s="21" t="s">
        <v>54</v>
      </c>
      <c r="B29" s="76"/>
      <c r="C29" s="135" t="s">
        <v>1</v>
      </c>
      <c r="D29" s="82"/>
    </row>
    <row r="30" spans="1:4" s="3" customFormat="1" ht="17.25" customHeight="1" x14ac:dyDescent="0.3">
      <c r="A30" s="166" t="s">
        <v>55</v>
      </c>
      <c r="B30" s="167"/>
      <c r="C30" s="168">
        <v>350</v>
      </c>
      <c r="D30" s="169">
        <f>B30*C30</f>
        <v>0</v>
      </c>
    </row>
    <row r="31" spans="1:4" s="4" customFormat="1" ht="17.25" customHeight="1" x14ac:dyDescent="0.3">
      <c r="A31" s="83" t="s">
        <v>68</v>
      </c>
      <c r="B31" s="84"/>
      <c r="C31" s="85"/>
      <c r="D31" s="86">
        <f>SUM(D24:D30)</f>
        <v>0</v>
      </c>
    </row>
    <row r="32" spans="1:4" x14ac:dyDescent="0.3">
      <c r="A32" s="36" t="s">
        <v>59</v>
      </c>
      <c r="B32" s="70"/>
      <c r="C32" s="87"/>
      <c r="D32" s="88"/>
    </row>
    <row r="33" spans="1:4" x14ac:dyDescent="0.3">
      <c r="A33" s="21" t="s">
        <v>60</v>
      </c>
      <c r="B33" s="76"/>
      <c r="C33" s="22" t="s">
        <v>1</v>
      </c>
      <c r="D33" s="68">
        <v>0</v>
      </c>
    </row>
    <row r="34" spans="1:4" x14ac:dyDescent="0.3">
      <c r="A34" s="21" t="s">
        <v>61</v>
      </c>
      <c r="B34" s="76"/>
      <c r="C34" s="22" t="s">
        <v>1</v>
      </c>
      <c r="D34" s="68">
        <v>0</v>
      </c>
    </row>
    <row r="35" spans="1:4" x14ac:dyDescent="0.3">
      <c r="A35" s="21" t="s">
        <v>62</v>
      </c>
      <c r="B35" s="76"/>
      <c r="C35" s="22" t="s">
        <v>1</v>
      </c>
      <c r="D35" s="68">
        <v>0</v>
      </c>
    </row>
    <row r="36" spans="1:4" x14ac:dyDescent="0.3">
      <c r="A36" s="21" t="s">
        <v>63</v>
      </c>
      <c r="B36" s="76"/>
      <c r="C36" s="22" t="s">
        <v>1</v>
      </c>
      <c r="D36" s="68">
        <v>0</v>
      </c>
    </row>
    <row r="37" spans="1:4" x14ac:dyDescent="0.3">
      <c r="A37" s="21" t="s">
        <v>64</v>
      </c>
      <c r="B37" s="76"/>
      <c r="C37" s="22" t="s">
        <v>1</v>
      </c>
      <c r="D37" s="82">
        <v>0</v>
      </c>
    </row>
    <row r="38" spans="1:4" x14ac:dyDescent="0.3">
      <c r="A38" s="21" t="s">
        <v>48</v>
      </c>
      <c r="B38" s="76"/>
      <c r="C38" s="136" t="s">
        <v>1</v>
      </c>
      <c r="D38" s="82">
        <v>0</v>
      </c>
    </row>
    <row r="39" spans="1:4" s="4" customFormat="1" ht="17.25" customHeight="1" x14ac:dyDescent="0.3">
      <c r="A39" s="83" t="s">
        <v>65</v>
      </c>
      <c r="B39" s="84"/>
      <c r="C39" s="85"/>
      <c r="D39" s="86">
        <f>SUM(D33:D38)</f>
        <v>0</v>
      </c>
    </row>
    <row r="40" spans="1:4" x14ac:dyDescent="0.3">
      <c r="A40" s="36" t="s">
        <v>66</v>
      </c>
      <c r="B40" s="70"/>
      <c r="C40" s="87"/>
      <c r="D40" s="88"/>
    </row>
    <row r="41" spans="1:4" x14ac:dyDescent="0.3">
      <c r="A41" s="21" t="s">
        <v>35</v>
      </c>
      <c r="B41" s="147"/>
      <c r="C41" s="148">
        <v>1500</v>
      </c>
      <c r="D41" s="149">
        <v>0</v>
      </c>
    </row>
    <row r="42" spans="1:4" s="4" customFormat="1" ht="17.25" customHeight="1" x14ac:dyDescent="0.3">
      <c r="A42" s="83" t="s">
        <v>67</v>
      </c>
      <c r="B42" s="84"/>
      <c r="C42" s="85"/>
      <c r="D42" s="86">
        <f>D41</f>
        <v>0</v>
      </c>
    </row>
    <row r="43" spans="1:4" s="4" customFormat="1" ht="17.25" customHeight="1" thickBot="1" x14ac:dyDescent="0.35">
      <c r="A43" s="89"/>
      <c r="B43" s="90"/>
      <c r="C43" s="91"/>
      <c r="D43" s="107">
        <f>D42+D39+D31+D22+D8</f>
        <v>0</v>
      </c>
    </row>
    <row r="44" spans="1:4" s="4" customFormat="1" ht="17.25" customHeight="1" thickBot="1" x14ac:dyDescent="0.35">
      <c r="A44" s="92" t="s">
        <v>69</v>
      </c>
      <c r="B44" s="93"/>
      <c r="C44" s="93"/>
      <c r="D44" s="94"/>
    </row>
    <row r="45" spans="1:4" s="3" customFormat="1" ht="17.25" customHeight="1" x14ac:dyDescent="0.3">
      <c r="A45" s="36" t="s">
        <v>70</v>
      </c>
      <c r="B45" s="70"/>
      <c r="C45" s="87"/>
      <c r="D45" s="88"/>
    </row>
    <row r="46" spans="1:4" s="3" customFormat="1" ht="17.25" customHeight="1" x14ac:dyDescent="0.3">
      <c r="A46" s="21" t="s">
        <v>71</v>
      </c>
      <c r="B46" s="76">
        <v>1</v>
      </c>
      <c r="C46" s="22">
        <v>2000</v>
      </c>
      <c r="D46" s="68">
        <f>C46</f>
        <v>2000</v>
      </c>
    </row>
    <row r="47" spans="1:4" s="3" customFormat="1" ht="17.25" customHeight="1" x14ac:dyDescent="0.3">
      <c r="A47" s="21" t="s">
        <v>72</v>
      </c>
      <c r="B47" s="147">
        <v>0</v>
      </c>
      <c r="C47" s="148">
        <v>1000</v>
      </c>
      <c r="D47" s="149">
        <f>C47*B47</f>
        <v>0</v>
      </c>
    </row>
    <row r="48" spans="1:4" s="4" customFormat="1" ht="17.25" customHeight="1" x14ac:dyDescent="0.3">
      <c r="A48" s="83" t="s">
        <v>35</v>
      </c>
      <c r="B48" s="84"/>
      <c r="C48" s="85"/>
      <c r="D48" s="86">
        <f>SUM(D46:D47)</f>
        <v>2000</v>
      </c>
    </row>
    <row r="49" spans="1:4" s="3" customFormat="1" ht="17.25" customHeight="1" x14ac:dyDescent="0.3">
      <c r="A49" s="43" t="s">
        <v>73</v>
      </c>
      <c r="B49" s="70"/>
      <c r="C49" s="87"/>
      <c r="D49" s="88"/>
    </row>
    <row r="50" spans="1:4" s="3" customFormat="1" ht="17.25" customHeight="1" x14ac:dyDescent="0.3">
      <c r="A50" s="21" t="s">
        <v>84</v>
      </c>
      <c r="B50" s="76">
        <v>0</v>
      </c>
      <c r="C50" s="22">
        <v>0</v>
      </c>
      <c r="D50" s="68">
        <f t="shared" ref="D50:D56" si="1">B50*C50</f>
        <v>0</v>
      </c>
    </row>
    <row r="51" spans="1:4" s="60" customFormat="1" ht="17.25" customHeight="1" x14ac:dyDescent="0.3">
      <c r="A51" s="69" t="s">
        <v>74</v>
      </c>
      <c r="B51" s="70">
        <v>0</v>
      </c>
      <c r="C51" s="71">
        <v>0</v>
      </c>
      <c r="D51" s="72">
        <f t="shared" si="1"/>
        <v>0</v>
      </c>
    </row>
    <row r="52" spans="1:4" s="60" customFormat="1" ht="17.25" customHeight="1" x14ac:dyDescent="0.3">
      <c r="A52" s="69" t="s">
        <v>75</v>
      </c>
      <c r="B52" s="70">
        <v>2</v>
      </c>
      <c r="C52" s="71">
        <v>2000</v>
      </c>
      <c r="D52" s="72">
        <f t="shared" si="1"/>
        <v>4000</v>
      </c>
    </row>
    <row r="53" spans="1:4" s="60" customFormat="1" ht="17.25" customHeight="1" x14ac:dyDescent="0.3">
      <c r="A53" s="69" t="s">
        <v>76</v>
      </c>
      <c r="B53" s="70">
        <v>2</v>
      </c>
      <c r="C53" s="71">
        <v>1000</v>
      </c>
      <c r="D53" s="72">
        <f t="shared" si="1"/>
        <v>2000</v>
      </c>
    </row>
    <row r="54" spans="1:4" s="60" customFormat="1" ht="17.25" customHeight="1" x14ac:dyDescent="0.3">
      <c r="A54" s="69" t="s">
        <v>77</v>
      </c>
      <c r="B54" s="70">
        <v>0</v>
      </c>
      <c r="C54" s="71">
        <v>0</v>
      </c>
      <c r="D54" s="72">
        <f t="shared" si="1"/>
        <v>0</v>
      </c>
    </row>
    <row r="55" spans="1:4" s="60" customFormat="1" ht="17.25" customHeight="1" x14ac:dyDescent="0.3">
      <c r="A55" s="69" t="s">
        <v>121</v>
      </c>
      <c r="B55" s="70">
        <v>0</v>
      </c>
      <c r="C55" s="71">
        <v>25000</v>
      </c>
      <c r="D55" s="72">
        <f t="shared" si="1"/>
        <v>0</v>
      </c>
    </row>
    <row r="56" spans="1:4" s="60" customFormat="1" ht="17.25" customHeight="1" x14ac:dyDescent="0.3">
      <c r="A56" s="69" t="s">
        <v>142</v>
      </c>
      <c r="B56" s="70">
        <v>0</v>
      </c>
      <c r="C56" s="71">
        <v>2000</v>
      </c>
      <c r="D56" s="72">
        <f t="shared" si="1"/>
        <v>0</v>
      </c>
    </row>
    <row r="57" spans="1:4" s="4" customFormat="1" ht="17.25" customHeight="1" x14ac:dyDescent="0.3">
      <c r="A57" s="83" t="s">
        <v>48</v>
      </c>
      <c r="B57" s="84"/>
      <c r="C57" s="85"/>
      <c r="D57" s="86">
        <f>D50+D51+D52+D53+D54</f>
        <v>6000</v>
      </c>
    </row>
    <row r="58" spans="1:4" s="3" customFormat="1" ht="17.25" customHeight="1" x14ac:dyDescent="0.3">
      <c r="A58" s="36" t="s">
        <v>78</v>
      </c>
      <c r="B58" s="70"/>
      <c r="C58" s="87"/>
      <c r="D58" s="88"/>
    </row>
    <row r="59" spans="1:4" s="3" customFormat="1" ht="17.25" customHeight="1" x14ac:dyDescent="0.3">
      <c r="A59" s="21" t="s">
        <v>79</v>
      </c>
      <c r="B59" s="76">
        <v>0</v>
      </c>
      <c r="C59" s="22">
        <v>0</v>
      </c>
      <c r="D59" s="68">
        <f>C59</f>
        <v>0</v>
      </c>
    </row>
    <row r="60" spans="1:4" s="60" customFormat="1" ht="17.25" customHeight="1" x14ac:dyDescent="0.3">
      <c r="A60" s="69" t="s">
        <v>80</v>
      </c>
      <c r="B60" s="70">
        <v>0</v>
      </c>
      <c r="C60" s="71">
        <v>0</v>
      </c>
      <c r="D60" s="72">
        <f>B60*C60</f>
        <v>0</v>
      </c>
    </row>
    <row r="61" spans="1:4" s="60" customFormat="1" ht="17.25" customHeight="1" x14ac:dyDescent="0.3">
      <c r="A61" s="69" t="s">
        <v>81</v>
      </c>
      <c r="B61" s="70">
        <v>0</v>
      </c>
      <c r="C61" s="71">
        <v>3500</v>
      </c>
      <c r="D61" s="72">
        <f>B61*C61</f>
        <v>0</v>
      </c>
    </row>
    <row r="62" spans="1:4" s="60" customFormat="1" ht="17.25" customHeight="1" x14ac:dyDescent="0.3">
      <c r="A62" s="164" t="s">
        <v>83</v>
      </c>
      <c r="B62" s="157">
        <v>2</v>
      </c>
      <c r="C62" s="158">
        <v>2000</v>
      </c>
      <c r="D62" s="159">
        <f>B62*C62</f>
        <v>4000</v>
      </c>
    </row>
    <row r="63" spans="1:4" s="4" customFormat="1" ht="17.25" customHeight="1" x14ac:dyDescent="0.3">
      <c r="A63" s="83" t="s">
        <v>48</v>
      </c>
      <c r="B63" s="84">
        <v>0</v>
      </c>
      <c r="C63" s="85">
        <v>0</v>
      </c>
      <c r="D63" s="86">
        <f>SUM(D59:D60)</f>
        <v>0</v>
      </c>
    </row>
    <row r="64" spans="1:4" s="4" customFormat="1" ht="17.25" customHeight="1" thickBot="1" x14ac:dyDescent="0.35">
      <c r="A64" s="89" t="s">
        <v>82</v>
      </c>
      <c r="B64" s="90"/>
      <c r="C64" s="91"/>
      <c r="D64" s="107">
        <f>D63+D57+D48</f>
        <v>8000</v>
      </c>
    </row>
    <row r="65" spans="1:4" ht="15" thickBot="1" x14ac:dyDescent="0.35">
      <c r="A65" s="92" t="s">
        <v>122</v>
      </c>
      <c r="B65" s="93"/>
      <c r="C65" s="93"/>
      <c r="D65" s="94"/>
    </row>
    <row r="66" spans="1:4" s="3" customFormat="1" ht="17.25" customHeight="1" x14ac:dyDescent="0.3">
      <c r="A66" s="36" t="s">
        <v>85</v>
      </c>
      <c r="B66" s="70"/>
      <c r="C66" s="87"/>
      <c r="D66" s="88"/>
    </row>
    <row r="67" spans="1:4" s="3" customFormat="1" ht="17.25" customHeight="1" x14ac:dyDescent="0.3">
      <c r="A67" s="170" t="s">
        <v>86</v>
      </c>
      <c r="B67" s="171">
        <v>3</v>
      </c>
      <c r="C67" s="172">
        <v>6000</v>
      </c>
      <c r="D67" s="173">
        <f>B67*C67</f>
        <v>18000</v>
      </c>
    </row>
    <row r="68" spans="1:4" s="3" customFormat="1" ht="17.25" customHeight="1" x14ac:dyDescent="0.3">
      <c r="A68" s="95" t="s">
        <v>87</v>
      </c>
      <c r="B68" s="76">
        <v>2</v>
      </c>
      <c r="C68" s="22">
        <v>8000</v>
      </c>
      <c r="D68" s="82">
        <f>B68*C68</f>
        <v>16000</v>
      </c>
    </row>
    <row r="69" spans="1:4" s="3" customFormat="1" ht="17.25" customHeight="1" x14ac:dyDescent="0.3">
      <c r="A69" s="21" t="s">
        <v>48</v>
      </c>
      <c r="B69" s="76"/>
      <c r="C69" s="22"/>
      <c r="D69" s="137">
        <f>D67+D68</f>
        <v>34000</v>
      </c>
    </row>
    <row r="70" spans="1:4" s="3" customFormat="1" ht="17.25" customHeight="1" x14ac:dyDescent="0.3">
      <c r="A70" s="96" t="s">
        <v>88</v>
      </c>
      <c r="B70" s="76"/>
      <c r="C70" s="22"/>
      <c r="D70" s="68"/>
    </row>
    <row r="71" spans="1:4" s="3" customFormat="1" ht="17.25" customHeight="1" x14ac:dyDescent="0.3">
      <c r="A71" s="69" t="s">
        <v>89</v>
      </c>
      <c r="B71" s="70">
        <v>1</v>
      </c>
      <c r="C71" s="71">
        <v>4500</v>
      </c>
      <c r="D71" s="72">
        <f t="shared" ref="D71:D80" si="2">B71*C71</f>
        <v>4500</v>
      </c>
    </row>
    <row r="72" spans="1:4" s="3" customFormat="1" ht="17.25" customHeight="1" x14ac:dyDescent="0.3">
      <c r="A72" s="69" t="s">
        <v>90</v>
      </c>
      <c r="B72" s="70">
        <v>0</v>
      </c>
      <c r="C72" s="71">
        <v>3000</v>
      </c>
      <c r="D72" s="72">
        <f t="shared" si="2"/>
        <v>0</v>
      </c>
    </row>
    <row r="73" spans="1:4" s="3" customFormat="1" ht="17.25" customHeight="1" x14ac:dyDescent="0.3">
      <c r="A73" s="69" t="s">
        <v>91</v>
      </c>
      <c r="B73" s="70">
        <v>0</v>
      </c>
      <c r="C73" s="71">
        <v>0</v>
      </c>
      <c r="D73" s="72">
        <f t="shared" si="2"/>
        <v>0</v>
      </c>
    </row>
    <row r="74" spans="1:4" s="3" customFormat="1" ht="17.25" customHeight="1" x14ac:dyDescent="0.3">
      <c r="A74" s="69" t="s">
        <v>92</v>
      </c>
      <c r="B74" s="70">
        <v>1</v>
      </c>
      <c r="C74" s="71">
        <v>3000</v>
      </c>
      <c r="D74" s="72">
        <f t="shared" si="2"/>
        <v>3000</v>
      </c>
    </row>
    <row r="75" spans="1:4" s="3" customFormat="1" ht="17.25" customHeight="1" x14ac:dyDescent="0.3">
      <c r="A75" s="69" t="s">
        <v>93</v>
      </c>
      <c r="B75" s="70">
        <v>2</v>
      </c>
      <c r="C75" s="71">
        <v>4000</v>
      </c>
      <c r="D75" s="72">
        <f t="shared" si="2"/>
        <v>8000</v>
      </c>
    </row>
    <row r="76" spans="1:4" s="3" customFormat="1" ht="17.25" customHeight="1" x14ac:dyDescent="0.3">
      <c r="A76" s="69" t="s">
        <v>94</v>
      </c>
      <c r="B76" s="70">
        <v>0</v>
      </c>
      <c r="C76" s="71">
        <v>3000</v>
      </c>
      <c r="D76" s="72">
        <f t="shared" si="2"/>
        <v>0</v>
      </c>
    </row>
    <row r="77" spans="1:4" s="3" customFormat="1" ht="17.25" customHeight="1" x14ac:dyDescent="0.3">
      <c r="A77" s="69" t="s">
        <v>95</v>
      </c>
      <c r="B77" s="70">
        <v>0</v>
      </c>
      <c r="C77" s="71">
        <v>0</v>
      </c>
      <c r="D77" s="72">
        <f t="shared" si="2"/>
        <v>0</v>
      </c>
    </row>
    <row r="78" spans="1:4" s="3" customFormat="1" ht="17.25" customHeight="1" x14ac:dyDescent="0.3">
      <c r="A78" s="69" t="s">
        <v>96</v>
      </c>
      <c r="B78" s="70">
        <v>0</v>
      </c>
      <c r="C78" s="71">
        <v>0</v>
      </c>
      <c r="D78" s="72">
        <f t="shared" si="2"/>
        <v>0</v>
      </c>
    </row>
    <row r="79" spans="1:4" s="3" customFormat="1" ht="17.25" customHeight="1" x14ac:dyDescent="0.3">
      <c r="A79" s="160" t="s">
        <v>97</v>
      </c>
      <c r="B79" s="161">
        <v>1</v>
      </c>
      <c r="C79" s="162">
        <v>35000</v>
      </c>
      <c r="D79" s="163">
        <f t="shared" si="2"/>
        <v>35000</v>
      </c>
    </row>
    <row r="80" spans="1:4" s="3" customFormat="1" ht="17.25" customHeight="1" x14ac:dyDescent="0.3">
      <c r="A80" s="69" t="s">
        <v>98</v>
      </c>
      <c r="B80" s="70">
        <v>0</v>
      </c>
      <c r="C80" s="71">
        <v>0</v>
      </c>
      <c r="D80" s="72">
        <f t="shared" si="2"/>
        <v>0</v>
      </c>
    </row>
    <row r="81" spans="1:4" s="3" customFormat="1" ht="17.25" customHeight="1" x14ac:dyDescent="0.3">
      <c r="A81" s="69" t="s">
        <v>99</v>
      </c>
      <c r="B81" s="70">
        <v>0</v>
      </c>
      <c r="C81" s="71">
        <v>15000</v>
      </c>
      <c r="D81" s="72">
        <f t="shared" ref="D81:D86" si="3">B81*C81</f>
        <v>0</v>
      </c>
    </row>
    <row r="82" spans="1:4" s="3" customFormat="1" ht="17.25" customHeight="1" x14ac:dyDescent="0.3">
      <c r="A82" s="69" t="s">
        <v>100</v>
      </c>
      <c r="B82" s="150">
        <v>0</v>
      </c>
      <c r="C82" s="151">
        <v>3000</v>
      </c>
      <c r="D82" s="152">
        <f t="shared" si="3"/>
        <v>0</v>
      </c>
    </row>
    <row r="83" spans="1:4" s="3" customFormat="1" ht="17.25" customHeight="1" x14ac:dyDescent="0.3">
      <c r="A83" s="69" t="s">
        <v>101</v>
      </c>
      <c r="B83" s="70">
        <v>0</v>
      </c>
      <c r="C83" s="71">
        <v>0</v>
      </c>
      <c r="D83" s="72">
        <f t="shared" si="3"/>
        <v>0</v>
      </c>
    </row>
    <row r="84" spans="1:4" s="3" customFormat="1" ht="17.25" customHeight="1" x14ac:dyDescent="0.3">
      <c r="A84" s="165" t="s">
        <v>111</v>
      </c>
      <c r="B84" s="157">
        <v>0</v>
      </c>
      <c r="C84" s="158">
        <v>35000</v>
      </c>
      <c r="D84" s="159">
        <f t="shared" si="3"/>
        <v>0</v>
      </c>
    </row>
    <row r="85" spans="1:4" s="3" customFormat="1" ht="17.25" customHeight="1" x14ac:dyDescent="0.3">
      <c r="A85" s="174" t="s">
        <v>112</v>
      </c>
      <c r="B85" s="175">
        <v>0</v>
      </c>
      <c r="C85" s="176">
        <v>3000</v>
      </c>
      <c r="D85" s="177">
        <f t="shared" si="3"/>
        <v>0</v>
      </c>
    </row>
    <row r="86" spans="1:4" s="3" customFormat="1" ht="17.25" customHeight="1" x14ac:dyDescent="0.3">
      <c r="A86" s="174" t="s">
        <v>113</v>
      </c>
      <c r="B86" s="175">
        <v>0</v>
      </c>
      <c r="C86" s="176">
        <v>3000</v>
      </c>
      <c r="D86" s="177">
        <f t="shared" si="3"/>
        <v>0</v>
      </c>
    </row>
    <row r="87" spans="1:4" s="3" customFormat="1" ht="17.25" customHeight="1" x14ac:dyDescent="0.3">
      <c r="A87" s="174" t="s">
        <v>114</v>
      </c>
      <c r="B87" s="175">
        <v>0</v>
      </c>
      <c r="C87" s="176">
        <v>3000</v>
      </c>
      <c r="D87" s="177">
        <f>C87*B87</f>
        <v>0</v>
      </c>
    </row>
    <row r="88" spans="1:4" s="3" customFormat="1" ht="17.25" customHeight="1" x14ac:dyDescent="0.3">
      <c r="A88" s="36" t="s">
        <v>35</v>
      </c>
      <c r="B88" s="70"/>
      <c r="C88" s="71"/>
      <c r="D88" s="97">
        <f>SUM(D71:D84)</f>
        <v>50500</v>
      </c>
    </row>
    <row r="89" spans="1:4" s="3" customFormat="1" ht="17.25" customHeight="1" x14ac:dyDescent="0.3">
      <c r="A89" s="43" t="s">
        <v>102</v>
      </c>
      <c r="B89" s="70"/>
      <c r="C89" s="71"/>
      <c r="D89" s="72"/>
    </row>
    <row r="90" spans="1:4" s="3" customFormat="1" ht="17.25" customHeight="1" x14ac:dyDescent="0.3">
      <c r="A90" s="69" t="s">
        <v>103</v>
      </c>
      <c r="B90" s="70">
        <v>0</v>
      </c>
      <c r="C90" s="71">
        <v>0</v>
      </c>
      <c r="D90" s="72">
        <f t="shared" ref="D90:D97" si="4">B90*C90</f>
        <v>0</v>
      </c>
    </row>
    <row r="91" spans="1:4" s="80" customFormat="1" ht="17.25" customHeight="1" x14ac:dyDescent="0.3">
      <c r="A91" s="69" t="s">
        <v>104</v>
      </c>
      <c r="B91" s="70">
        <v>0</v>
      </c>
      <c r="C91" s="71">
        <v>0</v>
      </c>
      <c r="D91" s="72">
        <f t="shared" si="4"/>
        <v>0</v>
      </c>
    </row>
    <row r="92" spans="1:4" s="3" customFormat="1" ht="17.25" customHeight="1" x14ac:dyDescent="0.3">
      <c r="A92" s="69" t="s">
        <v>105</v>
      </c>
      <c r="B92" s="70">
        <v>0</v>
      </c>
      <c r="C92" s="71">
        <v>0</v>
      </c>
      <c r="D92" s="72">
        <f t="shared" si="4"/>
        <v>0</v>
      </c>
    </row>
    <row r="93" spans="1:4" s="3" customFormat="1" ht="17.25" customHeight="1" x14ac:dyDescent="0.3">
      <c r="A93" s="69" t="s">
        <v>106</v>
      </c>
      <c r="B93" s="70">
        <v>0</v>
      </c>
      <c r="C93" s="71">
        <v>0</v>
      </c>
      <c r="D93" s="72">
        <f t="shared" si="4"/>
        <v>0</v>
      </c>
    </row>
    <row r="94" spans="1:4" s="81" customFormat="1" ht="17.25" customHeight="1" x14ac:dyDescent="0.3">
      <c r="A94" s="69" t="s">
        <v>107</v>
      </c>
      <c r="B94" s="70">
        <v>1</v>
      </c>
      <c r="C94" s="71">
        <v>4000</v>
      </c>
      <c r="D94" s="72">
        <f t="shared" si="4"/>
        <v>4000</v>
      </c>
    </row>
    <row r="95" spans="1:4" s="4" customFormat="1" ht="17.25" customHeight="1" x14ac:dyDescent="0.3">
      <c r="A95" s="69" t="s">
        <v>108</v>
      </c>
      <c r="B95" s="70">
        <v>2</v>
      </c>
      <c r="C95" s="71">
        <v>4000</v>
      </c>
      <c r="D95" s="72">
        <f t="shared" si="4"/>
        <v>8000</v>
      </c>
    </row>
    <row r="96" spans="1:4" s="4" customFormat="1" ht="17.25" customHeight="1" x14ac:dyDescent="0.3">
      <c r="A96" s="69" t="s">
        <v>109</v>
      </c>
      <c r="B96" s="70">
        <v>1</v>
      </c>
      <c r="C96" s="71">
        <v>4000</v>
      </c>
      <c r="D96" s="72">
        <f t="shared" si="4"/>
        <v>4000</v>
      </c>
    </row>
    <row r="97" spans="1:4" s="4" customFormat="1" ht="17.25" customHeight="1" x14ac:dyDescent="0.3">
      <c r="A97" s="69" t="s">
        <v>110</v>
      </c>
      <c r="B97" s="70">
        <v>1</v>
      </c>
      <c r="C97" s="71">
        <v>4000</v>
      </c>
      <c r="D97" s="72">
        <f t="shared" si="4"/>
        <v>4000</v>
      </c>
    </row>
    <row r="98" spans="1:4" s="4" customFormat="1" ht="17.25" customHeight="1" x14ac:dyDescent="0.3">
      <c r="A98" s="83" t="s">
        <v>0</v>
      </c>
      <c r="B98" s="84"/>
      <c r="C98" s="85"/>
      <c r="D98" s="86">
        <f>D97+D96+D95+D94+D93+D92+D91+D90</f>
        <v>20000</v>
      </c>
    </row>
    <row r="99" spans="1:4" s="4" customFormat="1" ht="17.25" customHeight="1" x14ac:dyDescent="0.3">
      <c r="A99" s="89" t="s">
        <v>115</v>
      </c>
      <c r="B99" s="84"/>
      <c r="C99" s="85"/>
      <c r="D99" s="86">
        <f>D98+D88+D69</f>
        <v>104500</v>
      </c>
    </row>
    <row r="100" spans="1:4" s="4" customFormat="1" ht="17.25" customHeight="1" x14ac:dyDescent="0.3">
      <c r="A100" s="69" t="s">
        <v>116</v>
      </c>
      <c r="B100" s="84">
        <v>0</v>
      </c>
      <c r="C100" s="85">
        <v>2500</v>
      </c>
      <c r="D100" s="86">
        <f>C100*B100</f>
        <v>0</v>
      </c>
    </row>
    <row r="101" spans="1:4" x14ac:dyDescent="0.3">
      <c r="A101" s="144" t="s">
        <v>28</v>
      </c>
      <c r="B101" s="84"/>
      <c r="C101" s="85"/>
      <c r="D101" s="86"/>
    </row>
    <row r="102" spans="1:4" x14ac:dyDescent="0.3">
      <c r="A102" s="69" t="s">
        <v>117</v>
      </c>
      <c r="B102" s="84">
        <v>1</v>
      </c>
      <c r="C102" s="85">
        <v>75</v>
      </c>
      <c r="D102" s="86">
        <f>C102*B102</f>
        <v>75</v>
      </c>
    </row>
    <row r="103" spans="1:4" x14ac:dyDescent="0.3">
      <c r="A103" s="69" t="s">
        <v>118</v>
      </c>
      <c r="B103" s="84">
        <v>1</v>
      </c>
      <c r="C103" s="85">
        <v>175</v>
      </c>
      <c r="D103" s="86">
        <f>C103*B103</f>
        <v>175</v>
      </c>
    </row>
    <row r="104" spans="1:4" x14ac:dyDescent="0.3">
      <c r="A104" s="89"/>
      <c r="B104" s="84"/>
      <c r="C104" s="85"/>
      <c r="D104" s="86"/>
    </row>
    <row r="105" spans="1:4" ht="15" thickBot="1" x14ac:dyDescent="0.35">
      <c r="A105" s="98" t="s">
        <v>119</v>
      </c>
      <c r="B105" s="99"/>
      <c r="C105" s="100"/>
      <c r="D105" s="101">
        <f>D99+D64+D43+D100+D102+D103+D104</f>
        <v>112750</v>
      </c>
    </row>
    <row r="106" spans="1:4" x14ac:dyDescent="0.3">
      <c r="A106" s="113"/>
      <c r="B106" s="113"/>
      <c r="C106" s="113"/>
      <c r="D106" s="138"/>
    </row>
    <row r="107" spans="1:4" x14ac:dyDescent="0.3">
      <c r="A107" s="78" t="s">
        <v>123</v>
      </c>
      <c r="B107" s="113"/>
      <c r="C107" s="113"/>
      <c r="D107" s="113"/>
    </row>
    <row r="108" spans="1:4" x14ac:dyDescent="0.3">
      <c r="A108" s="113"/>
      <c r="B108" s="113"/>
      <c r="C108" s="113"/>
      <c r="D108" s="113"/>
    </row>
    <row r="109" spans="1:4" x14ac:dyDescent="0.3">
      <c r="A109" s="113"/>
      <c r="B109" s="113"/>
      <c r="C109" s="113"/>
      <c r="D109" s="113"/>
    </row>
    <row r="110" spans="1:4" x14ac:dyDescent="0.3">
      <c r="A110" s="113"/>
      <c r="B110" s="113"/>
      <c r="C110" s="113"/>
      <c r="D110" s="113"/>
    </row>
    <row r="111" spans="1:4" x14ac:dyDescent="0.3">
      <c r="A111" s="113"/>
      <c r="B111" s="113"/>
      <c r="C111" s="113"/>
      <c r="D111" s="113"/>
    </row>
    <row r="112" spans="1:4" x14ac:dyDescent="0.3">
      <c r="A112" s="113"/>
      <c r="B112" s="113"/>
      <c r="C112" s="113"/>
      <c r="D112" s="113"/>
    </row>
    <row r="113" spans="1:4" x14ac:dyDescent="0.3">
      <c r="A113" s="113"/>
      <c r="B113" s="113"/>
      <c r="C113" s="113"/>
      <c r="D113" s="113"/>
    </row>
    <row r="114" spans="1:4" x14ac:dyDescent="0.3">
      <c r="A114" s="113"/>
      <c r="B114" s="113"/>
      <c r="C114" s="113"/>
      <c r="D114" s="113"/>
    </row>
    <row r="115" spans="1:4" x14ac:dyDescent="0.3">
      <c r="A115" s="113"/>
      <c r="B115" s="113"/>
      <c r="C115" s="113"/>
      <c r="D115" s="113"/>
    </row>
    <row r="116" spans="1:4" x14ac:dyDescent="0.3">
      <c r="A116" s="113"/>
      <c r="B116" s="113"/>
      <c r="C116" s="113"/>
      <c r="D116" s="113"/>
    </row>
    <row r="117" spans="1:4" x14ac:dyDescent="0.3">
      <c r="A117" s="113"/>
      <c r="B117" s="113"/>
      <c r="C117" s="113"/>
      <c r="D117" s="113"/>
    </row>
    <row r="118" spans="1:4" x14ac:dyDescent="0.3">
      <c r="A118" s="113"/>
      <c r="B118" s="113"/>
      <c r="C118" s="113"/>
      <c r="D118" s="113"/>
    </row>
    <row r="119" spans="1:4" x14ac:dyDescent="0.3">
      <c r="A119" s="113"/>
      <c r="B119" s="113"/>
      <c r="C119" s="113"/>
      <c r="D119" s="113"/>
    </row>
    <row r="120" spans="1:4" x14ac:dyDescent="0.3">
      <c r="A120" s="113"/>
      <c r="B120" s="113"/>
      <c r="C120" s="113"/>
      <c r="D120" s="113"/>
    </row>
    <row r="121" spans="1:4" x14ac:dyDescent="0.3">
      <c r="A121" s="113"/>
      <c r="B121" s="113"/>
      <c r="C121" s="113"/>
      <c r="D121" s="113"/>
    </row>
    <row r="122" spans="1:4" x14ac:dyDescent="0.3">
      <c r="A122" s="113"/>
      <c r="B122" s="113"/>
      <c r="C122" s="113"/>
      <c r="D122" s="113"/>
    </row>
    <row r="123" spans="1:4" x14ac:dyDescent="0.3">
      <c r="A123" s="113"/>
      <c r="B123" s="113"/>
      <c r="C123" s="113"/>
      <c r="D123" s="113"/>
    </row>
    <row r="124" spans="1:4" x14ac:dyDescent="0.3">
      <c r="A124" s="113"/>
      <c r="B124" s="113"/>
      <c r="C124" s="113"/>
      <c r="D124" s="113"/>
    </row>
    <row r="125" spans="1:4" x14ac:dyDescent="0.3">
      <c r="A125" s="113"/>
      <c r="B125" s="113"/>
      <c r="C125" s="113"/>
      <c r="D125" s="113"/>
    </row>
    <row r="126" spans="1:4" x14ac:dyDescent="0.3">
      <c r="A126" s="113"/>
      <c r="B126" s="113"/>
      <c r="C126" s="113"/>
      <c r="D126" s="113"/>
    </row>
    <row r="127" spans="1:4" x14ac:dyDescent="0.3">
      <c r="A127" s="113"/>
      <c r="B127" s="113"/>
      <c r="C127" s="113"/>
      <c r="D127" s="113"/>
    </row>
    <row r="128" spans="1:4" x14ac:dyDescent="0.3">
      <c r="A128" s="113"/>
      <c r="B128" s="113"/>
      <c r="C128" s="113"/>
      <c r="D128" s="113"/>
    </row>
  </sheetData>
  <pageMargins left="0.70866141732283472" right="0.70866141732283472" top="0.5" bottom="0.3149606299212598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06"/>
  <sheetViews>
    <sheetView tabSelected="1" zoomScale="90" zoomScaleNormal="90" workbookViewId="0">
      <selection activeCell="F20" sqref="F20"/>
    </sheetView>
  </sheetViews>
  <sheetFormatPr baseColWidth="10" defaultColWidth="11.44140625" defaultRowHeight="14.4" x14ac:dyDescent="0.3"/>
  <cols>
    <col min="1" max="1" width="78.33203125" bestFit="1" customWidth="1"/>
    <col min="2" max="2" width="12" customWidth="1"/>
    <col min="3" max="3" width="10.44140625" customWidth="1"/>
    <col min="4" max="4" width="21.44140625" customWidth="1"/>
  </cols>
  <sheetData>
    <row r="1" spans="1:4" ht="17.399999999999999" x14ac:dyDescent="0.3">
      <c r="A1" s="6" t="s">
        <v>147</v>
      </c>
      <c r="B1" s="5"/>
      <c r="C1" s="5"/>
      <c r="D1" s="5"/>
    </row>
    <row r="2" spans="1:4" x14ac:dyDescent="0.3">
      <c r="A2" s="5"/>
      <c r="B2" s="5"/>
      <c r="C2" s="5"/>
      <c r="D2" s="5"/>
    </row>
    <row r="3" spans="1:4" ht="18" thickBot="1" x14ac:dyDescent="0.35">
      <c r="A3" s="6"/>
      <c r="B3" s="13"/>
      <c r="C3" s="13"/>
      <c r="D3" s="13"/>
    </row>
    <row r="4" spans="1:4" ht="16.2" thickBot="1" x14ac:dyDescent="0.35">
      <c r="A4" s="37" t="s">
        <v>120</v>
      </c>
      <c r="B4" s="38" t="s">
        <v>3</v>
      </c>
      <c r="C4" s="39" t="s">
        <v>4</v>
      </c>
      <c r="D4" s="40" t="s">
        <v>5</v>
      </c>
    </row>
    <row r="5" spans="1:4" x14ac:dyDescent="0.3">
      <c r="A5" s="73" t="s">
        <v>33</v>
      </c>
      <c r="B5" s="63"/>
      <c r="C5" s="63"/>
      <c r="D5" s="64"/>
    </row>
    <row r="6" spans="1:4" x14ac:dyDescent="0.3">
      <c r="A6" s="52" t="s">
        <v>56</v>
      </c>
      <c r="B6" s="53"/>
      <c r="C6" s="53"/>
      <c r="D6" s="54"/>
    </row>
    <row r="7" spans="1:4" x14ac:dyDescent="0.3">
      <c r="A7" s="55" t="s">
        <v>34</v>
      </c>
      <c r="B7" s="51">
        <v>0</v>
      </c>
      <c r="C7" s="51">
        <v>0</v>
      </c>
      <c r="D7" s="56">
        <f>B7*C7</f>
        <v>0</v>
      </c>
    </row>
    <row r="8" spans="1:4" x14ac:dyDescent="0.3">
      <c r="A8" s="57" t="s">
        <v>35</v>
      </c>
      <c r="B8" s="58"/>
      <c r="C8" s="58"/>
      <c r="D8" s="59">
        <f>D7</f>
        <v>0</v>
      </c>
    </row>
    <row r="9" spans="1:4" x14ac:dyDescent="0.3">
      <c r="A9" s="31" t="s">
        <v>57</v>
      </c>
      <c r="B9" s="32"/>
      <c r="C9" s="33"/>
      <c r="D9" s="34"/>
    </row>
    <row r="10" spans="1:4" s="79" customFormat="1" x14ac:dyDescent="0.3">
      <c r="A10" s="21" t="s">
        <v>36</v>
      </c>
      <c r="B10" s="76">
        <v>0</v>
      </c>
      <c r="C10" s="22">
        <v>1000</v>
      </c>
      <c r="D10" s="82">
        <f t="shared" ref="D10:D21" si="0">B10*C10</f>
        <v>0</v>
      </c>
    </row>
    <row r="11" spans="1:4" x14ac:dyDescent="0.3">
      <c r="A11" s="17" t="s">
        <v>37</v>
      </c>
      <c r="B11" s="8">
        <v>0</v>
      </c>
      <c r="C11" s="9">
        <v>0</v>
      </c>
      <c r="D11" s="18">
        <f t="shared" si="0"/>
        <v>0</v>
      </c>
    </row>
    <row r="12" spans="1:4" x14ac:dyDescent="0.3">
      <c r="A12" s="17" t="s">
        <v>38</v>
      </c>
      <c r="B12" s="8">
        <v>0</v>
      </c>
      <c r="C12" s="9">
        <v>0</v>
      </c>
      <c r="D12" s="18">
        <f t="shared" si="0"/>
        <v>0</v>
      </c>
    </row>
    <row r="13" spans="1:4" x14ac:dyDescent="0.3">
      <c r="A13" s="17" t="s">
        <v>39</v>
      </c>
      <c r="B13" s="8"/>
      <c r="C13" s="9" t="s">
        <v>1</v>
      </c>
      <c r="D13" s="19">
        <v>0</v>
      </c>
    </row>
    <row r="14" spans="1:4" x14ac:dyDescent="0.3">
      <c r="A14" s="17" t="s">
        <v>40</v>
      </c>
      <c r="B14" s="8"/>
      <c r="C14" s="9"/>
      <c r="D14" s="19">
        <f>C14</f>
        <v>0</v>
      </c>
    </row>
    <row r="15" spans="1:4" x14ac:dyDescent="0.3">
      <c r="A15" s="21" t="s">
        <v>41</v>
      </c>
      <c r="B15" s="8">
        <v>0</v>
      </c>
      <c r="C15" s="22">
        <v>0</v>
      </c>
      <c r="D15" s="18">
        <f t="shared" si="0"/>
        <v>0</v>
      </c>
    </row>
    <row r="16" spans="1:4" x14ac:dyDescent="0.3">
      <c r="A16" s="17" t="s">
        <v>42</v>
      </c>
      <c r="B16" s="8">
        <v>0</v>
      </c>
      <c r="C16" s="9">
        <v>0</v>
      </c>
      <c r="D16" s="18">
        <f t="shared" si="0"/>
        <v>0</v>
      </c>
    </row>
    <row r="17" spans="1:4" x14ac:dyDescent="0.3">
      <c r="A17" s="17" t="s">
        <v>43</v>
      </c>
      <c r="B17" s="8">
        <v>0</v>
      </c>
      <c r="C17" s="9">
        <v>0</v>
      </c>
      <c r="D17" s="18">
        <f t="shared" si="0"/>
        <v>0</v>
      </c>
    </row>
    <row r="18" spans="1:4" x14ac:dyDescent="0.3">
      <c r="A18" s="17" t="s">
        <v>44</v>
      </c>
      <c r="B18" s="8">
        <v>0</v>
      </c>
      <c r="C18" s="9">
        <v>0</v>
      </c>
      <c r="D18" s="18">
        <f t="shared" si="0"/>
        <v>0</v>
      </c>
    </row>
    <row r="19" spans="1:4" x14ac:dyDescent="0.3">
      <c r="A19" s="17" t="s">
        <v>45</v>
      </c>
      <c r="B19" s="8">
        <v>0</v>
      </c>
      <c r="C19" s="9">
        <v>0</v>
      </c>
      <c r="D19" s="18">
        <f t="shared" si="0"/>
        <v>0</v>
      </c>
    </row>
    <row r="20" spans="1:4" x14ac:dyDescent="0.3">
      <c r="A20" s="17" t="s">
        <v>46</v>
      </c>
      <c r="B20" s="8">
        <v>0</v>
      </c>
      <c r="C20" s="9">
        <v>0</v>
      </c>
      <c r="D20" s="18">
        <f t="shared" si="0"/>
        <v>0</v>
      </c>
    </row>
    <row r="21" spans="1:4" x14ac:dyDescent="0.3">
      <c r="A21" s="24" t="s">
        <v>47</v>
      </c>
      <c r="B21" s="25">
        <v>0</v>
      </c>
      <c r="C21" s="28">
        <v>0</v>
      </c>
      <c r="D21" s="35">
        <f t="shared" si="0"/>
        <v>0</v>
      </c>
    </row>
    <row r="22" spans="1:4" x14ac:dyDescent="0.3">
      <c r="A22" s="42" t="s">
        <v>48</v>
      </c>
      <c r="B22" s="10"/>
      <c r="C22" s="11"/>
      <c r="D22" s="41">
        <f>SUM(D10:D21)</f>
        <v>0</v>
      </c>
    </row>
    <row r="23" spans="1:4" x14ac:dyDescent="0.3">
      <c r="A23" s="31" t="s">
        <v>58</v>
      </c>
      <c r="B23" s="33"/>
      <c r="C23" s="33"/>
      <c r="D23" s="34"/>
    </row>
    <row r="24" spans="1:4" x14ac:dyDescent="0.3">
      <c r="A24" s="16" t="s">
        <v>49</v>
      </c>
      <c r="B24" s="7"/>
      <c r="C24" s="23" t="s">
        <v>1</v>
      </c>
      <c r="D24" s="29"/>
    </row>
    <row r="25" spans="1:4" x14ac:dyDescent="0.3">
      <c r="A25" s="17" t="s">
        <v>50</v>
      </c>
      <c r="B25" s="8"/>
      <c r="C25" s="20" t="s">
        <v>1</v>
      </c>
      <c r="D25" s="18"/>
    </row>
    <row r="26" spans="1:4" x14ac:dyDescent="0.3">
      <c r="A26" s="17" t="s">
        <v>51</v>
      </c>
      <c r="B26" s="8">
        <v>0</v>
      </c>
      <c r="C26" s="9">
        <v>0</v>
      </c>
      <c r="D26" s="19">
        <f>B26*C26</f>
        <v>0</v>
      </c>
    </row>
    <row r="27" spans="1:4" x14ac:dyDescent="0.3">
      <c r="A27" s="24" t="s">
        <v>52</v>
      </c>
      <c r="B27" s="25"/>
      <c r="C27" s="20" t="s">
        <v>1</v>
      </c>
      <c r="D27" s="30"/>
    </row>
    <row r="28" spans="1:4" x14ac:dyDescent="0.3">
      <c r="A28" s="24" t="s">
        <v>53</v>
      </c>
      <c r="B28" s="25"/>
      <c r="C28" s="20" t="s">
        <v>1</v>
      </c>
      <c r="D28" s="30"/>
    </row>
    <row r="29" spans="1:4" x14ac:dyDescent="0.3">
      <c r="A29" s="17" t="s">
        <v>54</v>
      </c>
      <c r="B29" s="8"/>
      <c r="C29" s="20" t="s">
        <v>1</v>
      </c>
      <c r="D29" s="18"/>
    </row>
    <row r="30" spans="1:4" x14ac:dyDescent="0.3">
      <c r="A30" s="17" t="s">
        <v>55</v>
      </c>
      <c r="B30" s="8">
        <v>0</v>
      </c>
      <c r="C30" s="20">
        <v>0</v>
      </c>
      <c r="D30" s="18">
        <f>B30*C30</f>
        <v>0</v>
      </c>
    </row>
    <row r="31" spans="1:4" x14ac:dyDescent="0.3">
      <c r="A31" s="42" t="s">
        <v>68</v>
      </c>
      <c r="B31" s="10"/>
      <c r="C31" s="11"/>
      <c r="D31" s="41">
        <f>SUM(D24:D30)</f>
        <v>0</v>
      </c>
    </row>
    <row r="32" spans="1:4" x14ac:dyDescent="0.3">
      <c r="A32" s="31" t="s">
        <v>59</v>
      </c>
      <c r="B32" s="25"/>
      <c r="C32" s="26"/>
      <c r="D32" s="35"/>
    </row>
    <row r="33" spans="1:5" x14ac:dyDescent="0.3">
      <c r="A33" s="17" t="s">
        <v>60</v>
      </c>
      <c r="B33" s="8"/>
      <c r="C33" s="9" t="s">
        <v>1</v>
      </c>
      <c r="D33" s="19">
        <v>0</v>
      </c>
    </row>
    <row r="34" spans="1:5" x14ac:dyDescent="0.3">
      <c r="A34" s="17" t="s">
        <v>61</v>
      </c>
      <c r="B34" s="8"/>
      <c r="C34" s="9" t="s">
        <v>1</v>
      </c>
      <c r="D34" s="19">
        <v>0</v>
      </c>
    </row>
    <row r="35" spans="1:5" x14ac:dyDescent="0.3">
      <c r="A35" s="17" t="s">
        <v>62</v>
      </c>
      <c r="B35" s="8"/>
      <c r="C35" s="22" t="s">
        <v>1</v>
      </c>
      <c r="D35" s="68">
        <v>0</v>
      </c>
    </row>
    <row r="36" spans="1:5" x14ac:dyDescent="0.3">
      <c r="A36" s="17" t="s">
        <v>63</v>
      </c>
      <c r="B36" s="8"/>
      <c r="C36" s="22" t="s">
        <v>1</v>
      </c>
      <c r="D36" s="68">
        <v>0</v>
      </c>
    </row>
    <row r="37" spans="1:5" x14ac:dyDescent="0.3">
      <c r="A37" s="17" t="s">
        <v>64</v>
      </c>
      <c r="B37" s="8">
        <v>0</v>
      </c>
      <c r="C37" s="9">
        <v>0</v>
      </c>
      <c r="D37" s="18">
        <f>B37*C37</f>
        <v>0</v>
      </c>
    </row>
    <row r="38" spans="1:5" x14ac:dyDescent="0.3">
      <c r="A38" s="21" t="s">
        <v>48</v>
      </c>
      <c r="B38" s="8">
        <v>0</v>
      </c>
      <c r="C38" s="12">
        <v>0</v>
      </c>
      <c r="D38" s="18">
        <f>B38*C38</f>
        <v>0</v>
      </c>
    </row>
    <row r="39" spans="1:5" x14ac:dyDescent="0.3">
      <c r="A39" s="42" t="s">
        <v>65</v>
      </c>
      <c r="B39" s="10"/>
      <c r="C39" s="11"/>
      <c r="D39" s="41">
        <f>SUM(D33:D38)</f>
        <v>0</v>
      </c>
    </row>
    <row r="40" spans="1:5" x14ac:dyDescent="0.3">
      <c r="A40" s="31" t="s">
        <v>66</v>
      </c>
      <c r="B40" s="25"/>
      <c r="C40" s="26"/>
      <c r="D40" s="35"/>
    </row>
    <row r="41" spans="1:5" x14ac:dyDescent="0.3">
      <c r="A41" s="21" t="s">
        <v>35</v>
      </c>
      <c r="B41" s="8"/>
      <c r="C41" s="22">
        <v>0</v>
      </c>
      <c r="D41" s="68">
        <f>C41</f>
        <v>0</v>
      </c>
      <c r="E41" s="75"/>
    </row>
    <row r="42" spans="1:5" x14ac:dyDescent="0.3">
      <c r="A42" s="42" t="s">
        <v>67</v>
      </c>
      <c r="B42" s="10"/>
      <c r="C42" s="11"/>
      <c r="D42" s="41">
        <f>D41</f>
        <v>0</v>
      </c>
    </row>
    <row r="43" spans="1:5" ht="15" thickBot="1" x14ac:dyDescent="0.35">
      <c r="A43" s="62"/>
      <c r="B43" s="14"/>
      <c r="C43" s="15"/>
      <c r="D43" s="61">
        <f>D8+D22+D31+D39+D42</f>
        <v>0</v>
      </c>
    </row>
    <row r="44" spans="1:5" ht="15" thickBot="1" x14ac:dyDescent="0.35">
      <c r="A44" s="65" t="s">
        <v>69</v>
      </c>
      <c r="B44" s="66"/>
      <c r="C44" s="66"/>
      <c r="D44" s="67"/>
    </row>
    <row r="45" spans="1:5" x14ac:dyDescent="0.3">
      <c r="A45" s="36" t="s">
        <v>70</v>
      </c>
      <c r="B45" s="25"/>
      <c r="C45" s="26"/>
      <c r="D45" s="35"/>
    </row>
    <row r="46" spans="1:5" x14ac:dyDescent="0.3">
      <c r="A46" s="17" t="s">
        <v>71</v>
      </c>
      <c r="B46" s="8"/>
      <c r="C46" s="9">
        <v>0</v>
      </c>
      <c r="D46" s="19">
        <f>C46</f>
        <v>0</v>
      </c>
    </row>
    <row r="47" spans="1:5" x14ac:dyDescent="0.3">
      <c r="A47" s="21" t="s">
        <v>72</v>
      </c>
      <c r="B47" s="8"/>
      <c r="C47" s="9">
        <v>0</v>
      </c>
      <c r="D47" s="19">
        <f>C47</f>
        <v>0</v>
      </c>
    </row>
    <row r="48" spans="1:5" x14ac:dyDescent="0.3">
      <c r="A48" s="42" t="s">
        <v>35</v>
      </c>
      <c r="B48" s="10"/>
      <c r="C48" s="11"/>
      <c r="D48" s="41">
        <f>SUM(D46:D47)</f>
        <v>0</v>
      </c>
    </row>
    <row r="49" spans="1:4" x14ac:dyDescent="0.3">
      <c r="A49" s="43" t="s">
        <v>73</v>
      </c>
      <c r="B49" s="25"/>
      <c r="C49" s="26"/>
      <c r="D49" s="35"/>
    </row>
    <row r="50" spans="1:4" x14ac:dyDescent="0.3">
      <c r="A50" s="17" t="s">
        <v>84</v>
      </c>
      <c r="B50" s="8">
        <v>0</v>
      </c>
      <c r="C50" s="9">
        <v>0</v>
      </c>
      <c r="D50" s="19">
        <f t="shared" ref="D50:D56" si="1">B50*C50</f>
        <v>0</v>
      </c>
    </row>
    <row r="51" spans="1:4" x14ac:dyDescent="0.3">
      <c r="A51" s="69" t="s">
        <v>74</v>
      </c>
      <c r="B51" s="70">
        <v>0</v>
      </c>
      <c r="C51" s="71">
        <v>2000</v>
      </c>
      <c r="D51" s="72">
        <f t="shared" si="1"/>
        <v>0</v>
      </c>
    </row>
    <row r="52" spans="1:4" x14ac:dyDescent="0.3">
      <c r="A52" s="69" t="s">
        <v>75</v>
      </c>
      <c r="B52" s="70">
        <v>0</v>
      </c>
      <c r="C52" s="71">
        <v>0</v>
      </c>
      <c r="D52" s="72">
        <f t="shared" si="1"/>
        <v>0</v>
      </c>
    </row>
    <row r="53" spans="1:4" x14ac:dyDescent="0.3">
      <c r="A53" s="69" t="s">
        <v>76</v>
      </c>
      <c r="B53" s="70">
        <v>0</v>
      </c>
      <c r="C53" s="71">
        <v>0</v>
      </c>
      <c r="D53" s="72">
        <f t="shared" si="1"/>
        <v>0</v>
      </c>
    </row>
    <row r="54" spans="1:4" x14ac:dyDescent="0.3">
      <c r="A54" s="69" t="s">
        <v>77</v>
      </c>
      <c r="B54" s="70">
        <v>1</v>
      </c>
      <c r="C54" s="71">
        <v>2000</v>
      </c>
      <c r="D54" s="72">
        <f t="shared" si="1"/>
        <v>2000</v>
      </c>
    </row>
    <row r="55" spans="1:4" x14ac:dyDescent="0.3">
      <c r="A55" s="69" t="s">
        <v>121</v>
      </c>
      <c r="B55" s="70">
        <v>0</v>
      </c>
      <c r="C55" s="71">
        <v>25000</v>
      </c>
      <c r="D55" s="72">
        <f t="shared" si="1"/>
        <v>0</v>
      </c>
    </row>
    <row r="56" spans="1:4" x14ac:dyDescent="0.3">
      <c r="A56" s="69" t="s">
        <v>142</v>
      </c>
      <c r="B56" s="70">
        <v>0</v>
      </c>
      <c r="C56" s="71">
        <v>2000</v>
      </c>
      <c r="D56" s="72">
        <f t="shared" si="1"/>
        <v>0</v>
      </c>
    </row>
    <row r="57" spans="1:4" x14ac:dyDescent="0.3">
      <c r="A57" s="42" t="s">
        <v>48</v>
      </c>
      <c r="B57" s="10"/>
      <c r="C57" s="11"/>
      <c r="D57" s="41">
        <f>D50+D51+D52+D53+D54</f>
        <v>2000</v>
      </c>
    </row>
    <row r="58" spans="1:4" x14ac:dyDescent="0.3">
      <c r="A58" s="36" t="s">
        <v>78</v>
      </c>
      <c r="B58" s="25"/>
      <c r="C58" s="26"/>
      <c r="D58" s="35"/>
    </row>
    <row r="59" spans="1:4" x14ac:dyDescent="0.3">
      <c r="A59" s="17" t="s">
        <v>79</v>
      </c>
      <c r="B59" s="8">
        <v>0</v>
      </c>
      <c r="C59" s="9">
        <v>0</v>
      </c>
      <c r="D59" s="19">
        <f>C59</f>
        <v>0</v>
      </c>
    </row>
    <row r="60" spans="1:4" x14ac:dyDescent="0.3">
      <c r="A60" s="69" t="s">
        <v>80</v>
      </c>
      <c r="B60" s="70">
        <v>0</v>
      </c>
      <c r="C60" s="71">
        <v>0</v>
      </c>
      <c r="D60" s="72">
        <f>B60*C60</f>
        <v>0</v>
      </c>
    </row>
    <row r="61" spans="1:4" x14ac:dyDescent="0.3">
      <c r="A61" s="69" t="s">
        <v>81</v>
      </c>
      <c r="B61" s="70">
        <v>0</v>
      </c>
      <c r="C61" s="71">
        <v>3500</v>
      </c>
      <c r="D61" s="72">
        <f>B61*C61</f>
        <v>0</v>
      </c>
    </row>
    <row r="62" spans="1:4" x14ac:dyDescent="0.3">
      <c r="A62" s="42" t="s">
        <v>83</v>
      </c>
      <c r="B62" s="10"/>
      <c r="C62" s="11"/>
      <c r="D62" s="41">
        <f>SUM(D59:D60)</f>
        <v>0</v>
      </c>
    </row>
    <row r="63" spans="1:4" ht="15" thickBot="1" x14ac:dyDescent="0.35">
      <c r="A63" s="62" t="s">
        <v>48</v>
      </c>
      <c r="B63" s="14"/>
      <c r="C63" s="15"/>
      <c r="D63" s="61">
        <f>D48+D57+D62</f>
        <v>2000</v>
      </c>
    </row>
    <row r="64" spans="1:4" ht="15" thickBot="1" x14ac:dyDescent="0.35">
      <c r="A64" s="65" t="s">
        <v>82</v>
      </c>
      <c r="B64" s="66"/>
      <c r="C64" s="66"/>
      <c r="D64" s="67"/>
    </row>
    <row r="65" spans="1:4" x14ac:dyDescent="0.3">
      <c r="A65" s="31" t="s">
        <v>122</v>
      </c>
      <c r="B65" s="25"/>
      <c r="C65" s="26"/>
      <c r="D65" s="35"/>
    </row>
    <row r="66" spans="1:4" x14ac:dyDescent="0.3">
      <c r="A66" s="17" t="s">
        <v>85</v>
      </c>
      <c r="B66" s="8">
        <v>0</v>
      </c>
      <c r="C66" s="9">
        <v>0</v>
      </c>
      <c r="D66" s="18">
        <f>B66*C66</f>
        <v>0</v>
      </c>
    </row>
    <row r="67" spans="1:4" x14ac:dyDescent="0.3">
      <c r="A67" s="77" t="s">
        <v>86</v>
      </c>
      <c r="B67" s="8"/>
      <c r="C67" s="9"/>
      <c r="D67" s="18">
        <f>B67*C67</f>
        <v>0</v>
      </c>
    </row>
    <row r="68" spans="1:4" x14ac:dyDescent="0.3">
      <c r="A68" s="17" t="s">
        <v>87</v>
      </c>
      <c r="B68" s="8"/>
      <c r="C68" s="9"/>
      <c r="D68" s="49">
        <f>D66+D67</f>
        <v>0</v>
      </c>
    </row>
    <row r="69" spans="1:4" x14ac:dyDescent="0.3">
      <c r="A69" s="47" t="s">
        <v>48</v>
      </c>
      <c r="B69" s="8"/>
      <c r="C69" s="9"/>
      <c r="D69" s="19"/>
    </row>
    <row r="70" spans="1:4" x14ac:dyDescent="0.3">
      <c r="A70" s="24" t="s">
        <v>88</v>
      </c>
      <c r="B70" s="25">
        <v>1</v>
      </c>
      <c r="C70" s="28">
        <v>4500</v>
      </c>
      <c r="D70" s="30">
        <f t="shared" ref="D70:D78" si="2">B70*C70</f>
        <v>4500</v>
      </c>
    </row>
    <row r="71" spans="1:4" x14ac:dyDescent="0.3">
      <c r="A71" s="69" t="s">
        <v>89</v>
      </c>
      <c r="B71" s="70">
        <v>1</v>
      </c>
      <c r="C71" s="71">
        <v>3000</v>
      </c>
      <c r="D71" s="72">
        <f t="shared" si="2"/>
        <v>3000</v>
      </c>
    </row>
    <row r="72" spans="1:4" x14ac:dyDescent="0.3">
      <c r="A72" s="24" t="s">
        <v>90</v>
      </c>
      <c r="B72" s="25">
        <v>1</v>
      </c>
      <c r="C72" s="28">
        <v>3000</v>
      </c>
      <c r="D72" s="30">
        <f t="shared" si="2"/>
        <v>3000</v>
      </c>
    </row>
    <row r="73" spans="1:4" x14ac:dyDescent="0.3">
      <c r="A73" s="24" t="s">
        <v>91</v>
      </c>
      <c r="B73" s="25">
        <v>1</v>
      </c>
      <c r="C73" s="28">
        <v>3000</v>
      </c>
      <c r="D73" s="30">
        <f t="shared" si="2"/>
        <v>3000</v>
      </c>
    </row>
    <row r="74" spans="1:4" x14ac:dyDescent="0.3">
      <c r="A74" s="24" t="s">
        <v>92</v>
      </c>
      <c r="B74" s="25">
        <v>0</v>
      </c>
      <c r="C74" s="28">
        <v>0</v>
      </c>
      <c r="D74" s="30">
        <f t="shared" si="2"/>
        <v>0</v>
      </c>
    </row>
    <row r="75" spans="1:4" x14ac:dyDescent="0.3">
      <c r="A75" s="69" t="s">
        <v>93</v>
      </c>
      <c r="B75" s="70">
        <v>1</v>
      </c>
      <c r="C75" s="71">
        <v>3000</v>
      </c>
      <c r="D75" s="72">
        <f t="shared" si="2"/>
        <v>3000</v>
      </c>
    </row>
    <row r="76" spans="1:4" x14ac:dyDescent="0.3">
      <c r="A76" s="24" t="s">
        <v>94</v>
      </c>
      <c r="B76" s="25">
        <v>0</v>
      </c>
      <c r="C76" s="28">
        <v>0</v>
      </c>
      <c r="D76" s="30">
        <f t="shared" si="2"/>
        <v>0</v>
      </c>
    </row>
    <row r="77" spans="1:4" x14ac:dyDescent="0.3">
      <c r="A77" s="24" t="s">
        <v>95</v>
      </c>
      <c r="B77" s="25">
        <v>0</v>
      </c>
      <c r="C77" s="28">
        <v>0</v>
      </c>
      <c r="D77" s="30">
        <f t="shared" si="2"/>
        <v>0</v>
      </c>
    </row>
    <row r="78" spans="1:4" x14ac:dyDescent="0.3">
      <c r="A78" s="69" t="s">
        <v>96</v>
      </c>
      <c r="B78" s="70">
        <v>0</v>
      </c>
      <c r="C78" s="71">
        <v>0</v>
      </c>
      <c r="D78" s="72">
        <f t="shared" si="2"/>
        <v>0</v>
      </c>
    </row>
    <row r="79" spans="1:4" s="183" customFormat="1" x14ac:dyDescent="0.3">
      <c r="A79" s="174" t="s">
        <v>97</v>
      </c>
      <c r="B79" s="175">
        <v>0</v>
      </c>
      <c r="C79" s="176">
        <v>25000</v>
      </c>
      <c r="D79" s="177">
        <f t="shared" ref="D79:D85" si="3">B79*C79</f>
        <v>0</v>
      </c>
    </row>
    <row r="80" spans="1:4" x14ac:dyDescent="0.3">
      <c r="A80" s="69" t="s">
        <v>98</v>
      </c>
      <c r="B80" s="70">
        <v>1</v>
      </c>
      <c r="C80" s="71">
        <v>25000</v>
      </c>
      <c r="D80" s="72">
        <f t="shared" si="3"/>
        <v>25000</v>
      </c>
    </row>
    <row r="81" spans="1:4" x14ac:dyDescent="0.3">
      <c r="A81" s="69" t="s">
        <v>99</v>
      </c>
      <c r="B81" s="70">
        <v>0</v>
      </c>
      <c r="C81" s="71">
        <v>15000</v>
      </c>
      <c r="D81" s="72">
        <f t="shared" si="3"/>
        <v>0</v>
      </c>
    </row>
    <row r="82" spans="1:4" x14ac:dyDescent="0.3">
      <c r="A82" s="69" t="s">
        <v>100</v>
      </c>
      <c r="B82" s="70">
        <v>0</v>
      </c>
      <c r="C82" s="71">
        <v>3000</v>
      </c>
      <c r="D82" s="72">
        <f t="shared" si="3"/>
        <v>0</v>
      </c>
    </row>
    <row r="83" spans="1:4" s="3" customFormat="1" ht="17.25" customHeight="1" x14ac:dyDescent="0.3">
      <c r="A83" s="174" t="s">
        <v>101</v>
      </c>
      <c r="B83" s="175">
        <v>0</v>
      </c>
      <c r="C83" s="176">
        <v>35000</v>
      </c>
      <c r="D83" s="177">
        <f t="shared" si="3"/>
        <v>0</v>
      </c>
    </row>
    <row r="84" spans="1:4" x14ac:dyDescent="0.3">
      <c r="A84" s="174" t="s">
        <v>111</v>
      </c>
      <c r="B84" s="175">
        <v>0</v>
      </c>
      <c r="C84" s="176">
        <v>3000</v>
      </c>
      <c r="D84" s="177">
        <f t="shared" si="3"/>
        <v>0</v>
      </c>
    </row>
    <row r="85" spans="1:4" x14ac:dyDescent="0.3">
      <c r="A85" s="174" t="s">
        <v>112</v>
      </c>
      <c r="B85" s="175">
        <v>0</v>
      </c>
      <c r="C85" s="176">
        <v>3000</v>
      </c>
      <c r="D85" s="177">
        <f t="shared" si="3"/>
        <v>0</v>
      </c>
    </row>
    <row r="86" spans="1:4" x14ac:dyDescent="0.3">
      <c r="A86" s="174" t="s">
        <v>113</v>
      </c>
      <c r="B86" s="175">
        <v>0</v>
      </c>
      <c r="C86" s="176">
        <v>3000</v>
      </c>
      <c r="D86" s="177">
        <f>C86*B86</f>
        <v>0</v>
      </c>
    </row>
    <row r="87" spans="1:4" x14ac:dyDescent="0.3">
      <c r="A87" s="24" t="s">
        <v>114</v>
      </c>
      <c r="B87" s="25"/>
      <c r="C87" s="28"/>
      <c r="D87" s="50">
        <f>SUM(D70:D80)</f>
        <v>41500</v>
      </c>
    </row>
    <row r="88" spans="1:4" x14ac:dyDescent="0.3">
      <c r="A88" s="48" t="s">
        <v>35</v>
      </c>
      <c r="B88" s="25"/>
      <c r="C88" s="28"/>
      <c r="D88" s="30"/>
    </row>
    <row r="89" spans="1:4" s="79" customFormat="1" x14ac:dyDescent="0.3">
      <c r="A89" s="24" t="s">
        <v>102</v>
      </c>
      <c r="B89" s="25">
        <v>0</v>
      </c>
      <c r="C89" s="28">
        <v>0</v>
      </c>
      <c r="D89" s="30">
        <f t="shared" ref="D89:D97" si="4">B89*C89</f>
        <v>0</v>
      </c>
    </row>
    <row r="90" spans="1:4" x14ac:dyDescent="0.3">
      <c r="A90" s="24" t="s">
        <v>103</v>
      </c>
      <c r="B90" s="25">
        <v>1</v>
      </c>
      <c r="C90" s="28">
        <v>4000</v>
      </c>
      <c r="D90" s="30">
        <f t="shared" si="4"/>
        <v>4000</v>
      </c>
    </row>
    <row r="91" spans="1:4" x14ac:dyDescent="0.3">
      <c r="A91" s="24" t="s">
        <v>104</v>
      </c>
      <c r="B91" s="25"/>
      <c r="C91" s="28">
        <v>0</v>
      </c>
      <c r="D91" s="30">
        <f t="shared" si="4"/>
        <v>0</v>
      </c>
    </row>
    <row r="92" spans="1:4" x14ac:dyDescent="0.3">
      <c r="A92" s="69" t="s">
        <v>105</v>
      </c>
      <c r="B92" s="70">
        <v>1</v>
      </c>
      <c r="C92" s="71">
        <v>4000</v>
      </c>
      <c r="D92" s="72">
        <f t="shared" si="4"/>
        <v>4000</v>
      </c>
    </row>
    <row r="93" spans="1:4" x14ac:dyDescent="0.3">
      <c r="A93" s="24" t="s">
        <v>106</v>
      </c>
      <c r="B93" s="25">
        <v>0</v>
      </c>
      <c r="C93" s="28">
        <v>0</v>
      </c>
      <c r="D93" s="30">
        <f t="shared" si="4"/>
        <v>0</v>
      </c>
    </row>
    <row r="94" spans="1:4" x14ac:dyDescent="0.3">
      <c r="A94" s="24" t="s">
        <v>107</v>
      </c>
      <c r="B94" s="25">
        <v>0</v>
      </c>
      <c r="C94" s="28">
        <v>0</v>
      </c>
      <c r="D94" s="30">
        <f t="shared" si="4"/>
        <v>0</v>
      </c>
    </row>
    <row r="95" spans="1:4" x14ac:dyDescent="0.3">
      <c r="A95" s="24" t="s">
        <v>108</v>
      </c>
      <c r="B95" s="25">
        <v>0</v>
      </c>
      <c r="C95" s="28">
        <v>0</v>
      </c>
      <c r="D95" s="30">
        <f t="shared" si="4"/>
        <v>0</v>
      </c>
    </row>
    <row r="96" spans="1:4" x14ac:dyDescent="0.3">
      <c r="A96" s="24" t="s">
        <v>109</v>
      </c>
      <c r="B96" s="25">
        <v>0</v>
      </c>
      <c r="C96" s="28">
        <v>0</v>
      </c>
      <c r="D96" s="30">
        <f t="shared" si="4"/>
        <v>0</v>
      </c>
    </row>
    <row r="97" spans="1:4" x14ac:dyDescent="0.3">
      <c r="A97" s="24" t="s">
        <v>110</v>
      </c>
      <c r="B97" s="25">
        <v>0</v>
      </c>
      <c r="C97" s="26">
        <v>0</v>
      </c>
      <c r="D97" s="30">
        <f t="shared" si="4"/>
        <v>0</v>
      </c>
    </row>
    <row r="98" spans="1:4" x14ac:dyDescent="0.3">
      <c r="A98" s="195" t="s">
        <v>0</v>
      </c>
      <c r="B98" s="32"/>
      <c r="C98" s="33"/>
      <c r="D98" s="194">
        <f>D89+D90+D91+D92+D93+D94+D95+D96</f>
        <v>8000</v>
      </c>
    </row>
    <row r="99" spans="1:4" x14ac:dyDescent="0.3">
      <c r="A99" s="31" t="s">
        <v>115</v>
      </c>
      <c r="B99" s="197">
        <v>0</v>
      </c>
      <c r="C99" s="198">
        <v>0</v>
      </c>
      <c r="D99" s="196">
        <f>D68+D87+D98</f>
        <v>49500</v>
      </c>
    </row>
    <row r="100" spans="1:4" x14ac:dyDescent="0.3">
      <c r="A100" s="189" t="s">
        <v>116</v>
      </c>
      <c r="B100" s="189">
        <v>0</v>
      </c>
      <c r="C100" s="189">
        <v>1500</v>
      </c>
      <c r="D100" s="199">
        <f>B100*C100</f>
        <v>0</v>
      </c>
    </row>
    <row r="101" spans="1:4" x14ac:dyDescent="0.3">
      <c r="A101" s="24" t="s">
        <v>28</v>
      </c>
      <c r="B101" s="84">
        <v>1</v>
      </c>
      <c r="C101" s="85">
        <v>75</v>
      </c>
      <c r="D101" s="86">
        <f>C101*B101</f>
        <v>75</v>
      </c>
    </row>
    <row r="102" spans="1:4" x14ac:dyDescent="0.3">
      <c r="A102" s="24" t="s">
        <v>117</v>
      </c>
      <c r="B102" s="84">
        <v>1</v>
      </c>
      <c r="C102" s="85">
        <v>175</v>
      </c>
      <c r="D102" s="86">
        <f>C102*B102</f>
        <v>175</v>
      </c>
    </row>
    <row r="103" spans="1:4" x14ac:dyDescent="0.3">
      <c r="A103" s="89" t="s">
        <v>118</v>
      </c>
      <c r="B103" s="84"/>
      <c r="C103" s="85"/>
      <c r="D103" s="86">
        <f>SUM(D101:D102)</f>
        <v>250</v>
      </c>
    </row>
    <row r="104" spans="1:4" ht="15" thickBot="1" x14ac:dyDescent="0.35">
      <c r="A104" s="74"/>
      <c r="B104" s="44"/>
      <c r="C104" s="45"/>
      <c r="D104" s="46">
        <f>D8+D22+D31+D39+D42+D48+D57+D62+D68+D87+D98+D100+D103</f>
        <v>51750</v>
      </c>
    </row>
    <row r="105" spans="1:4" x14ac:dyDescent="0.3">
      <c r="A105" t="s">
        <v>119</v>
      </c>
    </row>
    <row r="106" spans="1:4" x14ac:dyDescent="0.3">
      <c r="A106" s="78" t="s">
        <v>123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25"/>
  <sheetViews>
    <sheetView zoomScale="80" zoomScaleNormal="80" zoomScalePageLayoutView="150" workbookViewId="0">
      <selection activeCell="A2" sqref="A2"/>
    </sheetView>
  </sheetViews>
  <sheetFormatPr baseColWidth="10" defaultColWidth="11.44140625" defaultRowHeight="14.4" x14ac:dyDescent="0.3"/>
  <cols>
    <col min="1" max="1" width="68" style="75" customWidth="1"/>
    <col min="2" max="2" width="9.77734375" customWidth="1"/>
    <col min="3" max="3" width="14.44140625" customWidth="1"/>
    <col min="4" max="4" width="22.44140625" customWidth="1"/>
  </cols>
  <sheetData>
    <row r="1" spans="1:4" s="75" customFormat="1" x14ac:dyDescent="0.3"/>
    <row r="2" spans="1:4" s="75" customFormat="1" ht="22.8" x14ac:dyDescent="0.4">
      <c r="A2" s="139" t="s">
        <v>139</v>
      </c>
      <c r="B2" s="113"/>
      <c r="C2" s="113"/>
      <c r="D2" s="113"/>
    </row>
    <row r="3" spans="1:4" s="75" customFormat="1" ht="17.399999999999999" x14ac:dyDescent="0.3">
      <c r="A3" s="114"/>
      <c r="B3" s="115"/>
      <c r="C3" s="115"/>
      <c r="D3" s="115"/>
    </row>
    <row r="4" spans="1:4" s="75" customFormat="1" ht="15.6" x14ac:dyDescent="0.3">
      <c r="A4" s="140" t="s">
        <v>120</v>
      </c>
      <c r="B4" s="140" t="s">
        <v>3</v>
      </c>
      <c r="C4" s="140" t="s">
        <v>4</v>
      </c>
      <c r="D4" s="140" t="s">
        <v>5</v>
      </c>
    </row>
    <row r="5" spans="1:4" s="75" customFormat="1" x14ac:dyDescent="0.3">
      <c r="A5" s="141" t="s">
        <v>6</v>
      </c>
      <c r="B5" s="154"/>
      <c r="C5" s="154"/>
      <c r="D5" s="102"/>
    </row>
    <row r="6" spans="1:4" s="75" customFormat="1" x14ac:dyDescent="0.3">
      <c r="A6" s="142" t="s">
        <v>56</v>
      </c>
      <c r="B6" s="154"/>
      <c r="C6" s="154"/>
      <c r="D6" s="102"/>
    </row>
    <row r="7" spans="1:4" s="75" customFormat="1" x14ac:dyDescent="0.3">
      <c r="A7" s="106" t="s">
        <v>34</v>
      </c>
      <c r="B7" s="111"/>
      <c r="C7" s="111"/>
      <c r="D7" s="102"/>
    </row>
    <row r="8" spans="1:4" s="75" customFormat="1" x14ac:dyDescent="0.3">
      <c r="A8" s="142" t="s">
        <v>35</v>
      </c>
      <c r="B8" s="111"/>
      <c r="C8" s="111"/>
      <c r="D8" s="102"/>
    </row>
    <row r="9" spans="1:4" s="75" customFormat="1" x14ac:dyDescent="0.3">
      <c r="A9" s="104" t="s">
        <v>57</v>
      </c>
      <c r="B9" s="111"/>
      <c r="C9" s="111"/>
      <c r="D9" s="102"/>
    </row>
    <row r="10" spans="1:4" s="75" customFormat="1" hidden="1" x14ac:dyDescent="0.3">
      <c r="A10" s="103" t="s">
        <v>7</v>
      </c>
      <c r="B10" s="111"/>
      <c r="C10" s="111"/>
      <c r="D10" s="102"/>
    </row>
    <row r="11" spans="1:4" s="75" customFormat="1" hidden="1" x14ac:dyDescent="0.3">
      <c r="A11" s="103" t="s">
        <v>8</v>
      </c>
      <c r="B11" s="111"/>
      <c r="C11" s="111"/>
      <c r="D11" s="102"/>
    </row>
    <row r="12" spans="1:4" s="75" customFormat="1" hidden="1" x14ac:dyDescent="0.3">
      <c r="A12" s="103" t="s">
        <v>9</v>
      </c>
      <c r="B12" s="111"/>
      <c r="C12" s="111"/>
      <c r="D12" s="102"/>
    </row>
    <row r="13" spans="1:4" s="75" customFormat="1" hidden="1" x14ac:dyDescent="0.3">
      <c r="A13" s="103" t="s">
        <v>10</v>
      </c>
      <c r="B13" s="111"/>
      <c r="C13" s="111"/>
      <c r="D13" s="102"/>
    </row>
    <row r="14" spans="1:4" s="75" customFormat="1" hidden="1" x14ac:dyDescent="0.3">
      <c r="A14" s="103" t="s">
        <v>11</v>
      </c>
      <c r="B14" s="111"/>
      <c r="C14" s="111"/>
      <c r="D14" s="102"/>
    </row>
    <row r="15" spans="1:4" s="75" customFormat="1" hidden="1" x14ac:dyDescent="0.3">
      <c r="A15" s="103" t="s">
        <v>12</v>
      </c>
      <c r="B15" s="111"/>
      <c r="C15" s="111"/>
      <c r="D15" s="102"/>
    </row>
    <row r="16" spans="1:4" s="75" customFormat="1" hidden="1" x14ac:dyDescent="0.3">
      <c r="A16" s="103" t="s">
        <v>13</v>
      </c>
      <c r="B16" s="111"/>
      <c r="C16" s="111"/>
      <c r="D16" s="102"/>
    </row>
    <row r="17" spans="1:4" s="75" customFormat="1" hidden="1" x14ac:dyDescent="0.3">
      <c r="A17" s="103" t="s">
        <v>14</v>
      </c>
      <c r="B17" s="111"/>
      <c r="C17" s="111"/>
      <c r="D17" s="102"/>
    </row>
    <row r="18" spans="1:4" s="75" customFormat="1" hidden="1" x14ac:dyDescent="0.3">
      <c r="A18" s="103" t="s">
        <v>15</v>
      </c>
      <c r="B18" s="111"/>
      <c r="C18" s="111"/>
      <c r="D18" s="102"/>
    </row>
    <row r="19" spans="1:4" s="75" customFormat="1" hidden="1" x14ac:dyDescent="0.3">
      <c r="A19" s="103" t="s">
        <v>16</v>
      </c>
      <c r="B19" s="111"/>
      <c r="C19" s="111"/>
      <c r="D19" s="102"/>
    </row>
    <row r="20" spans="1:4" s="75" customFormat="1" hidden="1" x14ac:dyDescent="0.3">
      <c r="A20" s="103" t="s">
        <v>17</v>
      </c>
      <c r="B20" s="111"/>
      <c r="C20" s="111"/>
      <c r="D20" s="102"/>
    </row>
    <row r="21" spans="1:4" s="75" customFormat="1" hidden="1" x14ac:dyDescent="0.3">
      <c r="A21" s="103" t="s">
        <v>25</v>
      </c>
      <c r="B21" s="111"/>
      <c r="C21" s="111"/>
      <c r="D21" s="102"/>
    </row>
    <row r="22" spans="1:4" s="75" customFormat="1" ht="15" thickBot="1" x14ac:dyDescent="0.35">
      <c r="A22" s="185" t="s">
        <v>35</v>
      </c>
      <c r="B22" s="111"/>
      <c r="C22" s="111"/>
      <c r="D22" s="102"/>
    </row>
    <row r="23" spans="1:4" s="75" customFormat="1" x14ac:dyDescent="0.3">
      <c r="A23" s="104" t="s">
        <v>58</v>
      </c>
      <c r="B23" s="111"/>
      <c r="C23" s="111"/>
      <c r="D23" s="102"/>
    </row>
    <row r="24" spans="1:4" s="75" customFormat="1" hidden="1" x14ac:dyDescent="0.3">
      <c r="A24" s="103" t="s">
        <v>18</v>
      </c>
      <c r="B24" s="111"/>
      <c r="C24" s="111"/>
      <c r="D24" s="102"/>
    </row>
    <row r="25" spans="1:4" s="75" customFormat="1" hidden="1" x14ac:dyDescent="0.3">
      <c r="A25" s="103" t="s">
        <v>19</v>
      </c>
      <c r="B25" s="111"/>
      <c r="C25" s="111"/>
      <c r="D25" s="102"/>
    </row>
    <row r="26" spans="1:4" s="75" customFormat="1" hidden="1" x14ac:dyDescent="0.3">
      <c r="A26" s="103" t="s">
        <v>20</v>
      </c>
      <c r="B26" s="111"/>
      <c r="C26" s="111"/>
      <c r="D26" s="102"/>
    </row>
    <row r="27" spans="1:4" s="75" customFormat="1" hidden="1" x14ac:dyDescent="0.3">
      <c r="A27" s="103" t="s">
        <v>24</v>
      </c>
      <c r="B27" s="111"/>
      <c r="C27" s="111"/>
      <c r="D27" s="102"/>
    </row>
    <row r="28" spans="1:4" s="75" customFormat="1" hidden="1" x14ac:dyDescent="0.3">
      <c r="A28" s="103" t="s">
        <v>21</v>
      </c>
      <c r="B28" s="111"/>
      <c r="C28" s="111"/>
      <c r="D28" s="102"/>
    </row>
    <row r="29" spans="1:4" s="75" customFormat="1" hidden="1" x14ac:dyDescent="0.3">
      <c r="A29" s="103" t="s">
        <v>22</v>
      </c>
      <c r="B29" s="111"/>
      <c r="C29" s="111"/>
      <c r="D29" s="102"/>
    </row>
    <row r="30" spans="1:4" s="75" customFormat="1" x14ac:dyDescent="0.3">
      <c r="A30" s="103" t="s">
        <v>55</v>
      </c>
      <c r="B30" s="111"/>
      <c r="C30" s="111"/>
      <c r="D30" s="102"/>
    </row>
    <row r="31" spans="1:4" s="75" customFormat="1" ht="15" thickBot="1" x14ac:dyDescent="0.35">
      <c r="A31" s="185" t="s">
        <v>35</v>
      </c>
      <c r="B31" s="111"/>
      <c r="C31" s="111"/>
      <c r="D31" s="102"/>
    </row>
    <row r="32" spans="1:4" s="75" customFormat="1" x14ac:dyDescent="0.3">
      <c r="A32" s="104" t="s">
        <v>68</v>
      </c>
      <c r="B32" s="111"/>
      <c r="C32" s="111"/>
      <c r="D32" s="102"/>
    </row>
    <row r="33" spans="1:4" s="75" customFormat="1" x14ac:dyDescent="0.3">
      <c r="A33" s="103" t="s">
        <v>59</v>
      </c>
      <c r="B33" s="111"/>
      <c r="C33" s="111"/>
      <c r="D33" s="102"/>
    </row>
    <row r="34" spans="1:4" s="75" customFormat="1" x14ac:dyDescent="0.3">
      <c r="A34" s="103" t="s">
        <v>60</v>
      </c>
      <c r="B34" s="111"/>
      <c r="C34" s="111"/>
      <c r="D34" s="102"/>
    </row>
    <row r="35" spans="1:4" s="75" customFormat="1" x14ac:dyDescent="0.3">
      <c r="A35" s="103" t="s">
        <v>61</v>
      </c>
      <c r="B35" s="111"/>
      <c r="C35" s="111"/>
      <c r="D35" s="102"/>
    </row>
    <row r="36" spans="1:4" s="75" customFormat="1" x14ac:dyDescent="0.3">
      <c r="A36" s="103" t="s">
        <v>62</v>
      </c>
      <c r="B36" s="111"/>
      <c r="C36" s="111"/>
      <c r="D36" s="102"/>
    </row>
    <row r="37" spans="1:4" s="75" customFormat="1" x14ac:dyDescent="0.3">
      <c r="A37" s="103" t="s">
        <v>63</v>
      </c>
      <c r="B37" s="111"/>
      <c r="C37" s="111"/>
      <c r="D37" s="102"/>
    </row>
    <row r="38" spans="1:4" s="75" customFormat="1" x14ac:dyDescent="0.3">
      <c r="A38" s="103" t="s">
        <v>64</v>
      </c>
      <c r="B38" s="111"/>
      <c r="C38" s="111"/>
      <c r="D38" s="102"/>
    </row>
    <row r="39" spans="1:4" s="75" customFormat="1" x14ac:dyDescent="0.3">
      <c r="A39" s="143" t="s">
        <v>48</v>
      </c>
      <c r="B39" s="111"/>
      <c r="C39" s="111"/>
      <c r="D39" s="102"/>
    </row>
    <row r="40" spans="1:4" s="75" customFormat="1" x14ac:dyDescent="0.3">
      <c r="A40" s="104" t="s">
        <v>65</v>
      </c>
      <c r="B40" s="111"/>
      <c r="C40" s="111"/>
      <c r="D40" s="102"/>
    </row>
    <row r="41" spans="1:4" s="75" customFormat="1" x14ac:dyDescent="0.3">
      <c r="A41" s="103" t="s">
        <v>66</v>
      </c>
      <c r="B41" s="111"/>
      <c r="C41" s="111"/>
      <c r="D41" s="102"/>
    </row>
    <row r="42" spans="1:4" s="75" customFormat="1" x14ac:dyDescent="0.3">
      <c r="A42" s="143" t="s">
        <v>35</v>
      </c>
      <c r="B42" s="111"/>
      <c r="C42" s="111"/>
      <c r="D42" s="102"/>
    </row>
    <row r="43" spans="1:4" s="75" customFormat="1" x14ac:dyDescent="0.3">
      <c r="A43" s="178" t="s">
        <v>67</v>
      </c>
      <c r="B43" s="179"/>
      <c r="C43" s="179"/>
      <c r="D43" s="180">
        <f>'RTC OUAGA'!D42+'RILO-CA'!D42+'RILO-WA'!D42+'RTC BRAZZA'!D42+ROCB!D41+'RTC ABUJA'!D42</f>
        <v>6450</v>
      </c>
    </row>
    <row r="44" spans="1:4" s="75" customFormat="1" x14ac:dyDescent="0.3">
      <c r="A44" s="144"/>
      <c r="B44" s="111"/>
      <c r="C44" s="111"/>
      <c r="D44" s="102"/>
    </row>
    <row r="45" spans="1:4" s="75" customFormat="1" x14ac:dyDescent="0.3">
      <c r="A45" s="145" t="s">
        <v>69</v>
      </c>
      <c r="B45" s="111"/>
      <c r="C45" s="111"/>
      <c r="D45" s="102"/>
    </row>
    <row r="46" spans="1:4" s="75" customFormat="1" x14ac:dyDescent="0.3">
      <c r="A46" s="104" t="s">
        <v>70</v>
      </c>
      <c r="B46" s="111"/>
      <c r="C46" s="111"/>
      <c r="D46" s="102"/>
    </row>
    <row r="47" spans="1:4" s="75" customFormat="1" x14ac:dyDescent="0.3">
      <c r="A47" s="103" t="s">
        <v>71</v>
      </c>
      <c r="B47" s="111"/>
      <c r="C47" s="111"/>
      <c r="D47" s="102"/>
    </row>
    <row r="48" spans="1:4" s="75" customFormat="1" hidden="1" x14ac:dyDescent="0.3">
      <c r="A48" s="103" t="s">
        <v>72</v>
      </c>
      <c r="B48" s="111"/>
      <c r="C48" s="111"/>
      <c r="D48" s="102"/>
    </row>
    <row r="49" spans="1:4" s="75" customFormat="1" x14ac:dyDescent="0.3">
      <c r="A49" s="143" t="s">
        <v>35</v>
      </c>
      <c r="B49" s="111"/>
      <c r="C49" s="111"/>
      <c r="D49" s="102"/>
    </row>
    <row r="50" spans="1:4" s="75" customFormat="1" x14ac:dyDescent="0.3">
      <c r="A50" s="105" t="s">
        <v>126</v>
      </c>
      <c r="B50" s="111"/>
      <c r="C50" s="111"/>
      <c r="D50" s="102"/>
    </row>
    <row r="51" spans="1:4" s="75" customFormat="1" x14ac:dyDescent="0.3">
      <c r="A51" s="103" t="s">
        <v>84</v>
      </c>
      <c r="B51" s="111"/>
      <c r="C51" s="111"/>
      <c r="D51" s="102"/>
    </row>
    <row r="52" spans="1:4" s="75" customFormat="1" hidden="1" x14ac:dyDescent="0.3">
      <c r="A52" s="103" t="s">
        <v>23</v>
      </c>
      <c r="B52" s="111"/>
      <c r="C52" s="111"/>
      <c r="D52" s="102"/>
    </row>
    <row r="53" spans="1:4" s="75" customFormat="1" x14ac:dyDescent="0.3">
      <c r="A53" s="103" t="s">
        <v>75</v>
      </c>
      <c r="B53" s="111"/>
      <c r="C53" s="111"/>
      <c r="D53" s="102"/>
    </row>
    <row r="54" spans="1:4" s="75" customFormat="1" x14ac:dyDescent="0.3">
      <c r="A54" s="103" t="s">
        <v>76</v>
      </c>
      <c r="B54" s="111"/>
      <c r="C54" s="111"/>
      <c r="D54" s="102"/>
    </row>
    <row r="55" spans="1:4" s="75" customFormat="1" x14ac:dyDescent="0.3">
      <c r="A55" s="103" t="s">
        <v>77</v>
      </c>
      <c r="B55" s="111"/>
      <c r="C55" s="111"/>
      <c r="D55" s="102"/>
    </row>
    <row r="56" spans="1:4" s="75" customFormat="1" hidden="1" x14ac:dyDescent="0.3">
      <c r="A56" s="103" t="s">
        <v>29</v>
      </c>
      <c r="B56" s="111"/>
      <c r="C56" s="111"/>
      <c r="D56" s="102"/>
    </row>
    <row r="57" spans="1:4" s="75" customFormat="1" x14ac:dyDescent="0.3">
      <c r="A57" s="143" t="s">
        <v>48</v>
      </c>
      <c r="B57" s="111"/>
      <c r="C57" s="111"/>
      <c r="D57" s="102"/>
    </row>
    <row r="58" spans="1:4" s="75" customFormat="1" x14ac:dyDescent="0.3">
      <c r="A58" s="104" t="s">
        <v>78</v>
      </c>
      <c r="B58" s="111"/>
      <c r="C58" s="111"/>
      <c r="D58" s="102"/>
    </row>
    <row r="59" spans="1:4" s="75" customFormat="1" x14ac:dyDescent="0.3">
      <c r="A59" s="103" t="s">
        <v>79</v>
      </c>
      <c r="B59" s="111"/>
      <c r="C59" s="111"/>
      <c r="D59" s="102"/>
    </row>
    <row r="60" spans="1:4" s="75" customFormat="1" hidden="1" x14ac:dyDescent="0.3">
      <c r="A60" s="103" t="s">
        <v>26</v>
      </c>
      <c r="B60" s="111"/>
      <c r="C60" s="111"/>
      <c r="D60" s="102"/>
    </row>
    <row r="61" spans="1:4" s="75" customFormat="1" x14ac:dyDescent="0.3">
      <c r="A61" s="103" t="s">
        <v>81</v>
      </c>
      <c r="B61" s="111"/>
      <c r="C61" s="111"/>
      <c r="D61" s="102"/>
    </row>
    <row r="62" spans="1:4" s="75" customFormat="1" x14ac:dyDescent="0.3">
      <c r="A62" s="69" t="s">
        <v>125</v>
      </c>
      <c r="B62" s="70"/>
      <c r="C62" s="153"/>
      <c r="D62" s="102"/>
    </row>
    <row r="63" spans="1:4" s="75" customFormat="1" x14ac:dyDescent="0.3">
      <c r="A63" s="143" t="s">
        <v>48</v>
      </c>
      <c r="B63" s="111"/>
      <c r="C63" s="111"/>
      <c r="D63" s="102"/>
    </row>
    <row r="64" spans="1:4" s="75" customFormat="1" x14ac:dyDescent="0.3">
      <c r="A64" s="178" t="s">
        <v>82</v>
      </c>
      <c r="B64" s="179"/>
      <c r="C64" s="179"/>
      <c r="D64" s="180">
        <f>'RTC ABUJA'!D63+ROCB!D63+'RTC BRAZZA'!D63+'RILO-WA'!D64+'RILO-CA'!D64+'RTC OUAGA'!D63</f>
        <v>82350</v>
      </c>
    </row>
    <row r="65" spans="1:4" s="75" customFormat="1" x14ac:dyDescent="0.3">
      <c r="A65" s="144"/>
      <c r="B65" s="111"/>
      <c r="C65" s="111"/>
      <c r="D65" s="102"/>
    </row>
    <row r="66" spans="1:4" s="75" customFormat="1" x14ac:dyDescent="0.3">
      <c r="A66" s="145" t="s">
        <v>127</v>
      </c>
      <c r="B66" s="111"/>
      <c r="C66" s="111"/>
      <c r="D66" s="102"/>
    </row>
    <row r="67" spans="1:4" s="75" customFormat="1" x14ac:dyDescent="0.3">
      <c r="A67" s="104" t="s">
        <v>85</v>
      </c>
      <c r="B67" s="111"/>
      <c r="C67" s="111"/>
      <c r="D67" s="102"/>
    </row>
    <row r="68" spans="1:4" s="155" customFormat="1" x14ac:dyDescent="0.3">
      <c r="A68" s="146" t="s">
        <v>86</v>
      </c>
      <c r="B68" s="111"/>
      <c r="C68" s="111"/>
      <c r="D68" s="102"/>
    </row>
    <row r="69" spans="1:4" s="155" customFormat="1" x14ac:dyDescent="0.3">
      <c r="A69" s="146" t="s">
        <v>87</v>
      </c>
      <c r="B69" s="111"/>
      <c r="C69" s="111"/>
      <c r="D69" s="102"/>
    </row>
    <row r="70" spans="1:4" s="75" customFormat="1" x14ac:dyDescent="0.3">
      <c r="A70" s="104" t="s">
        <v>48</v>
      </c>
      <c r="B70" s="111"/>
      <c r="C70" s="111"/>
      <c r="D70" s="102"/>
    </row>
    <row r="71" spans="1:4" s="75" customFormat="1" x14ac:dyDescent="0.3">
      <c r="A71" s="105" t="s">
        <v>88</v>
      </c>
      <c r="B71" s="111"/>
      <c r="C71" s="111"/>
      <c r="D71" s="102"/>
    </row>
    <row r="72" spans="1:4" s="75" customFormat="1" x14ac:dyDescent="0.3">
      <c r="A72" s="103" t="s">
        <v>89</v>
      </c>
      <c r="B72" s="111"/>
      <c r="C72" s="111"/>
      <c r="D72" s="102"/>
    </row>
    <row r="73" spans="1:4" s="75" customFormat="1" x14ac:dyDescent="0.3">
      <c r="A73" s="103" t="s">
        <v>90</v>
      </c>
      <c r="B73" s="111"/>
      <c r="C73" s="111"/>
      <c r="D73" s="102"/>
    </row>
    <row r="74" spans="1:4" s="75" customFormat="1" x14ac:dyDescent="0.3">
      <c r="A74" s="103" t="s">
        <v>91</v>
      </c>
      <c r="B74" s="111"/>
      <c r="C74" s="111"/>
      <c r="D74" s="102"/>
    </row>
    <row r="75" spans="1:4" s="75" customFormat="1" x14ac:dyDescent="0.3">
      <c r="A75" s="103" t="s">
        <v>92</v>
      </c>
      <c r="B75" s="111"/>
      <c r="C75" s="111"/>
      <c r="D75" s="102"/>
    </row>
    <row r="76" spans="1:4" s="75" customFormat="1" x14ac:dyDescent="0.3">
      <c r="A76" s="103" t="s">
        <v>93</v>
      </c>
      <c r="B76" s="111"/>
      <c r="C76" s="111"/>
      <c r="D76" s="102"/>
    </row>
    <row r="77" spans="1:4" s="75" customFormat="1" x14ac:dyDescent="0.3">
      <c r="A77" s="103" t="s">
        <v>94</v>
      </c>
      <c r="B77" s="111"/>
      <c r="C77" s="111"/>
      <c r="D77" s="102"/>
    </row>
    <row r="78" spans="1:4" s="75" customFormat="1" ht="15" hidden="1" customHeight="1" x14ac:dyDescent="0.3">
      <c r="A78" s="103" t="s">
        <v>95</v>
      </c>
      <c r="B78" s="111"/>
      <c r="C78" s="111"/>
      <c r="D78" s="102"/>
    </row>
    <row r="79" spans="1:4" s="75" customFormat="1" ht="15" hidden="1" customHeight="1" x14ac:dyDescent="0.3">
      <c r="A79" s="103" t="s">
        <v>96</v>
      </c>
      <c r="B79" s="111"/>
      <c r="C79" s="111"/>
      <c r="D79" s="102"/>
    </row>
    <row r="80" spans="1:4" s="75" customFormat="1" x14ac:dyDescent="0.3">
      <c r="A80" s="103" t="s">
        <v>97</v>
      </c>
      <c r="B80" s="111"/>
      <c r="C80" s="111"/>
      <c r="D80" s="102"/>
    </row>
    <row r="81" spans="1:4" s="75" customFormat="1" x14ac:dyDescent="0.3">
      <c r="A81" s="103" t="s">
        <v>98</v>
      </c>
      <c r="B81" s="111"/>
      <c r="C81" s="111"/>
      <c r="D81" s="102"/>
    </row>
    <row r="82" spans="1:4" s="75" customFormat="1" ht="15" hidden="1" customHeight="1" x14ac:dyDescent="0.3">
      <c r="A82" s="103" t="s">
        <v>99</v>
      </c>
      <c r="B82" s="111"/>
      <c r="C82" s="111"/>
      <c r="D82" s="102"/>
    </row>
    <row r="83" spans="1:4" s="75" customFormat="1" x14ac:dyDescent="0.3">
      <c r="A83" s="103" t="s">
        <v>100</v>
      </c>
      <c r="B83" s="111"/>
      <c r="C83" s="111"/>
      <c r="D83" s="102"/>
    </row>
    <row r="84" spans="1:4" s="75" customFormat="1" ht="16.5" hidden="1" customHeight="1" x14ac:dyDescent="0.3">
      <c r="A84" s="103" t="s">
        <v>101</v>
      </c>
      <c r="B84" s="111"/>
      <c r="C84" s="111"/>
      <c r="D84" s="102"/>
    </row>
    <row r="85" spans="1:4" s="75" customFormat="1" x14ac:dyDescent="0.3">
      <c r="A85" s="69" t="s">
        <v>128</v>
      </c>
      <c r="B85" s="70"/>
      <c r="C85" s="153"/>
      <c r="D85" s="102"/>
    </row>
    <row r="86" spans="1:4" s="75" customFormat="1" x14ac:dyDescent="0.3">
      <c r="A86" s="69" t="s">
        <v>129</v>
      </c>
      <c r="B86" s="70"/>
      <c r="C86" s="153"/>
      <c r="D86" s="102"/>
    </row>
    <row r="87" spans="1:4" s="75" customFormat="1" x14ac:dyDescent="0.3">
      <c r="A87" s="69" t="s">
        <v>130</v>
      </c>
      <c r="B87" s="70"/>
      <c r="C87" s="153"/>
      <c r="D87" s="102"/>
    </row>
    <row r="88" spans="1:4" s="75" customFormat="1" x14ac:dyDescent="0.3">
      <c r="A88" s="104" t="s">
        <v>35</v>
      </c>
      <c r="B88" s="111"/>
      <c r="C88" s="111"/>
      <c r="D88" s="102"/>
    </row>
    <row r="89" spans="1:4" s="75" customFormat="1" x14ac:dyDescent="0.3">
      <c r="A89" s="105" t="s">
        <v>102</v>
      </c>
      <c r="B89" s="111"/>
      <c r="C89" s="111"/>
      <c r="D89" s="102"/>
    </row>
    <row r="90" spans="1:4" s="75" customFormat="1" x14ac:dyDescent="0.3">
      <c r="A90" s="103" t="s">
        <v>103</v>
      </c>
      <c r="B90" s="111"/>
      <c r="C90" s="111"/>
      <c r="D90" s="102"/>
    </row>
    <row r="91" spans="1:4" s="75" customFormat="1" x14ac:dyDescent="0.3">
      <c r="A91" s="103" t="s">
        <v>104</v>
      </c>
      <c r="B91" s="111"/>
      <c r="C91" s="111"/>
      <c r="D91" s="102"/>
    </row>
    <row r="92" spans="1:4" s="75" customFormat="1" x14ac:dyDescent="0.3">
      <c r="A92" s="103" t="s">
        <v>105</v>
      </c>
      <c r="B92" s="111"/>
      <c r="C92" s="111"/>
      <c r="D92" s="102"/>
    </row>
    <row r="93" spans="1:4" s="75" customFormat="1" x14ac:dyDescent="0.3">
      <c r="A93" s="103" t="s">
        <v>106</v>
      </c>
      <c r="B93" s="111"/>
      <c r="C93" s="111"/>
      <c r="D93" s="102"/>
    </row>
    <row r="94" spans="1:4" s="75" customFormat="1" x14ac:dyDescent="0.3">
      <c r="A94" s="103" t="s">
        <v>107</v>
      </c>
      <c r="B94" s="111"/>
      <c r="C94" s="111"/>
      <c r="D94" s="102"/>
    </row>
    <row r="95" spans="1:4" s="75" customFormat="1" x14ac:dyDescent="0.3">
      <c r="A95" s="103" t="s">
        <v>108</v>
      </c>
      <c r="B95" s="111"/>
      <c r="C95" s="111"/>
      <c r="D95" s="102"/>
    </row>
    <row r="96" spans="1:4" s="75" customFormat="1" x14ac:dyDescent="0.3">
      <c r="A96" s="103" t="s">
        <v>109</v>
      </c>
      <c r="B96" s="111"/>
      <c r="C96" s="111"/>
      <c r="D96" s="102"/>
    </row>
    <row r="97" spans="1:6" s="75" customFormat="1" x14ac:dyDescent="0.3">
      <c r="A97" s="103" t="s">
        <v>110</v>
      </c>
      <c r="B97" s="111"/>
      <c r="C97" s="111"/>
      <c r="D97" s="102"/>
    </row>
    <row r="98" spans="1:6" s="75" customFormat="1" x14ac:dyDescent="0.3">
      <c r="A98" s="69" t="s">
        <v>131</v>
      </c>
      <c r="B98" s="70"/>
      <c r="C98" s="153"/>
      <c r="D98" s="102"/>
    </row>
    <row r="99" spans="1:6" s="75" customFormat="1" x14ac:dyDescent="0.3">
      <c r="A99" s="143" t="s">
        <v>48</v>
      </c>
      <c r="B99" s="111"/>
      <c r="C99" s="111"/>
      <c r="D99" s="102"/>
    </row>
    <row r="100" spans="1:6" s="75" customFormat="1" x14ac:dyDescent="0.3">
      <c r="A100" s="178" t="s">
        <v>133</v>
      </c>
      <c r="B100" s="179"/>
      <c r="C100" s="179"/>
      <c r="D100" s="187">
        <f>SUM('RTC OUAGA'!D99,'RILO-CA'!D99,'RILO-WA'!D99,'RTC BRAZZA'!D99,ROCB!D100,'RTC ABUJA'!D99)</f>
        <v>478000</v>
      </c>
      <c r="F100" s="156"/>
    </row>
    <row r="101" spans="1:6" s="75" customFormat="1" x14ac:dyDescent="0.3">
      <c r="A101" s="144"/>
      <c r="B101" s="111"/>
      <c r="C101" s="111"/>
      <c r="D101" s="102"/>
      <c r="F101" s="156"/>
    </row>
    <row r="102" spans="1:6" s="75" customFormat="1" x14ac:dyDescent="0.3">
      <c r="A102" s="145" t="s">
        <v>132</v>
      </c>
      <c r="B102" s="111"/>
      <c r="C102" s="111"/>
      <c r="D102" s="102"/>
      <c r="F102" s="156"/>
    </row>
    <row r="103" spans="1:6" s="75" customFormat="1" x14ac:dyDescent="0.3">
      <c r="A103" s="103" t="s">
        <v>27</v>
      </c>
      <c r="B103" s="111"/>
      <c r="C103" s="111"/>
      <c r="D103" s="102">
        <f>SUM('RTC OUAGA'!D100,'RILO-CA'!D100,'RILO-WA'!D100,'RTC BRAZZA'!D100,ROCB!D101,'RTC ABUJA'!D100)</f>
        <v>2500</v>
      </c>
      <c r="F103" s="156"/>
    </row>
    <row r="104" spans="1:6" s="75" customFormat="1" x14ac:dyDescent="0.3">
      <c r="A104" s="103"/>
      <c r="B104" s="111"/>
      <c r="C104" s="111"/>
      <c r="D104" s="102"/>
      <c r="F104" s="156"/>
    </row>
    <row r="105" spans="1:6" s="75" customFormat="1" x14ac:dyDescent="0.3">
      <c r="A105" s="145" t="s">
        <v>134</v>
      </c>
      <c r="B105" s="111"/>
      <c r="C105" s="111"/>
      <c r="D105" s="102"/>
    </row>
    <row r="106" spans="1:6" s="75" customFormat="1" x14ac:dyDescent="0.3">
      <c r="A106" s="103" t="s">
        <v>135</v>
      </c>
      <c r="B106" s="111"/>
      <c r="C106" s="111"/>
      <c r="D106" s="102"/>
    </row>
    <row r="107" spans="1:6" s="75" customFormat="1" x14ac:dyDescent="0.3">
      <c r="A107" s="103" t="s">
        <v>117</v>
      </c>
      <c r="B107" s="111">
        <v>1</v>
      </c>
      <c r="C107" s="111"/>
      <c r="D107" s="102">
        <f>SUM('RTC ABUJA'!D101,ROCB!D102,'RTC BRAZZA'!D101,'RILO-WA'!D102,'RILO-CA'!D102,'RTC OUAGA'!D101)</f>
        <v>450</v>
      </c>
    </row>
    <row r="108" spans="1:6" s="75" customFormat="1" x14ac:dyDescent="0.3">
      <c r="A108" s="103" t="s">
        <v>118</v>
      </c>
      <c r="B108" s="111">
        <v>1</v>
      </c>
      <c r="C108" s="111"/>
      <c r="D108" s="102">
        <f>SUM('RTC OUAGA'!D102,'RILO-CA'!D103,'RILO-WA'!D103,'RTC BRAZZA'!D102,ROCB!D103,'RTC ABUJA'!D102)</f>
        <v>1050</v>
      </c>
    </row>
    <row r="109" spans="1:6" s="75" customFormat="1" x14ac:dyDescent="0.3">
      <c r="A109" s="103"/>
      <c r="B109" s="111"/>
      <c r="C109" s="111"/>
      <c r="D109" s="102"/>
    </row>
    <row r="110" spans="1:6" s="75" customFormat="1" ht="15" thickBot="1" x14ac:dyDescent="0.35">
      <c r="A110" s="103"/>
      <c r="B110" s="111"/>
      <c r="C110" s="111"/>
      <c r="D110" s="182"/>
    </row>
    <row r="111" spans="1:6" s="75" customFormat="1" ht="21" thickBot="1" x14ac:dyDescent="0.35">
      <c r="A111" s="104" t="s">
        <v>136</v>
      </c>
      <c r="B111" s="111"/>
      <c r="C111" s="181"/>
      <c r="D111" s="200">
        <f>'RTC OUAGA'!D104+'RILO-CA'!D105+'RILO-WA'!D105+'RTC BRAZZA'!D104+ROCB!D105+'RTC ABUJA'!D104</f>
        <v>570800</v>
      </c>
    </row>
    <row r="112" spans="1:6" s="75" customFormat="1" x14ac:dyDescent="0.3"/>
    <row r="113" spans="1:4" s="75" customFormat="1" ht="18" x14ac:dyDescent="0.35">
      <c r="A113" s="186" t="s">
        <v>137</v>
      </c>
    </row>
    <row r="125" spans="1:4" x14ac:dyDescent="0.3">
      <c r="D125" t="s">
        <v>30</v>
      </c>
    </row>
  </sheetData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RTC ABUJA</vt:lpstr>
      <vt:lpstr>ROCB</vt:lpstr>
      <vt:lpstr>RTC BRAZZA</vt:lpstr>
      <vt:lpstr>RILO-WA</vt:lpstr>
      <vt:lpstr>RILO-CA</vt:lpstr>
      <vt:lpstr>RTC OUAGA</vt:lpstr>
      <vt:lpstr>BUDGET CONSOLIDE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MARIE-SUZANE</dc:creator>
  <cp:lastModifiedBy>hp</cp:lastModifiedBy>
  <cp:lastPrinted>2021-03-25T10:06:51Z</cp:lastPrinted>
  <dcterms:created xsi:type="dcterms:W3CDTF">2009-12-01T14:29:58Z</dcterms:created>
  <dcterms:modified xsi:type="dcterms:W3CDTF">2021-04-27T14:50:11Z</dcterms:modified>
</cp:coreProperties>
</file>